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ino\2018-19-20\evropa-2018-19-20\nino-ოქტომბერი -2020\2020 წლიური დეკლარაციები წინასწარ- ევროპა\"/>
    </mc:Choice>
  </mc:AlternateContent>
  <bookViews>
    <workbookView xWindow="0" yWindow="0" windowWidth="28800" windowHeight="12330" tabRatio="929" firstSheet="4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9" hidden="1">'ფორმა 5.5'!$A$9:$M$163</definedName>
    <definedName name="_xlnm._FilterDatabase" localSheetId="14" hidden="1">'ფორმა 9.1'!$A$8:$I$79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N5.1'!$B$9:$D$31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5.2'!$A$1:$I$47</definedName>
    <definedName name="_xlnm.Print_Area" localSheetId="8">'ფორმა 5.4'!$A$1:$H$46</definedName>
    <definedName name="_xlnm.Print_Area" localSheetId="9">'ფორმა 5.5'!$A$1:$M$180</definedName>
    <definedName name="_xlnm.Print_Area" localSheetId="14">'ფორმა 9.1'!$A$1:$I$87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N1'!$A$1:$L$193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N5.1'!$A$1:$D$45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N9'!$A$1:$J$52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C34" i="47" l="1"/>
  <c r="C27" i="12" l="1"/>
  <c r="C17" i="59" l="1"/>
  <c r="J23" i="10" l="1"/>
  <c r="D39" i="12"/>
  <c r="D43" i="47"/>
  <c r="D42" i="47"/>
  <c r="L146" i="46"/>
  <c r="H15" i="43" l="1"/>
  <c r="G15" i="43"/>
  <c r="D10" i="27"/>
  <c r="D63" i="47"/>
  <c r="D25" i="7"/>
  <c r="C26" i="7"/>
  <c r="C27" i="7"/>
  <c r="A5" i="56" l="1"/>
  <c r="I2" i="56"/>
  <c r="J24" i="10"/>
  <c r="J19" i="10"/>
  <c r="J17" i="10"/>
  <c r="J14" i="10"/>
  <c r="J10" i="10"/>
  <c r="C24" i="10"/>
  <c r="C19" i="10"/>
  <c r="C17" i="10"/>
  <c r="C14" i="10"/>
  <c r="C10" i="10"/>
  <c r="D36" i="12"/>
  <c r="C36" i="12"/>
  <c r="J9" i="10" l="1"/>
  <c r="C9" i="10"/>
  <c r="C12" i="7" l="1"/>
  <c r="D12" i="7"/>
  <c r="D9" i="3"/>
  <c r="C12" i="3"/>
  <c r="D12" i="3"/>
  <c r="C14" i="59" l="1"/>
  <c r="D15" i="47"/>
  <c r="C25" i="59" l="1"/>
  <c r="C23" i="59"/>
  <c r="C21" i="59"/>
  <c r="C19" i="59"/>
  <c r="C18" i="59"/>
  <c r="C12" i="59"/>
  <c r="I2" i="35" l="1"/>
  <c r="I2" i="39"/>
  <c r="K2" i="57"/>
  <c r="I2" i="10"/>
  <c r="G2" i="18"/>
  <c r="I2" i="9"/>
  <c r="C2" i="12"/>
  <c r="L3" i="46"/>
  <c r="G2" i="45"/>
  <c r="G2" i="44"/>
  <c r="I2" i="43"/>
  <c r="C2" i="27"/>
  <c r="C2" i="47"/>
  <c r="C2" i="40"/>
  <c r="C2" i="7"/>
  <c r="C2" i="3"/>
  <c r="C2" i="59"/>
  <c r="A5" i="57"/>
  <c r="A6" i="59"/>
  <c r="D10" i="47" l="1"/>
  <c r="C13" i="59" s="1"/>
  <c r="C10" i="47"/>
  <c r="D12" i="40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C24" i="59" s="1"/>
  <c r="D27" i="7"/>
  <c r="D26" i="7" s="1"/>
  <c r="D19" i="7"/>
  <c r="C19" i="7"/>
  <c r="D16" i="7"/>
  <c r="D10" i="7" s="1"/>
  <c r="C16" i="7"/>
  <c r="D31" i="3"/>
  <c r="C31" i="3"/>
  <c r="D9" i="7" l="1"/>
  <c r="C10" i="7"/>
  <c r="C9" i="7" s="1"/>
  <c r="C22" i="59"/>
  <c r="C20" i="59" s="1"/>
  <c r="D73" i="47"/>
  <c r="C73" i="47"/>
  <c r="D65" i="47"/>
  <c r="D59" i="47"/>
  <c r="C59" i="47"/>
  <c r="D54" i="47"/>
  <c r="C54" i="47"/>
  <c r="D48" i="47"/>
  <c r="C48" i="47"/>
  <c r="D37" i="47"/>
  <c r="C11" i="59" s="1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C10" i="59" s="1"/>
  <c r="L166" i="46"/>
  <c r="H34" i="45"/>
  <c r="G34" i="45"/>
  <c r="I33" i="43"/>
  <c r="H33" i="43"/>
  <c r="G33" i="43"/>
  <c r="D27" i="3" l="1"/>
  <c r="C27" i="3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D32" i="27" l="1"/>
  <c r="C32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I24" i="10" l="1"/>
  <c r="G24" i="10"/>
  <c r="F24" i="10"/>
  <c r="E24" i="10"/>
  <c r="D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E9" i="10" l="1"/>
  <c r="G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F17" i="10" s="1"/>
  <c r="D19" i="10"/>
  <c r="D17" i="10" s="1"/>
  <c r="B19" i="10"/>
  <c r="B17" i="10" s="1"/>
  <c r="F14" i="10"/>
  <c r="D14" i="10"/>
  <c r="B14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D26" i="3"/>
  <c r="C10" i="12"/>
  <c r="C44" i="12"/>
  <c r="D9" i="10"/>
  <c r="F9" i="10"/>
  <c r="C9" i="3" l="1"/>
</calcChain>
</file>

<file path=xl/sharedStrings.xml><?xml version="1.0" encoding="utf-8"?>
<sst xmlns="http://schemas.openxmlformats.org/spreadsheetml/2006/main" count="3158" uniqueCount="1525">
  <si>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</si>
  <si>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</si>
  <si>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</si>
  <si>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</si>
  <si>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</si>
  <si>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</si>
  <si>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</si>
  <si>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</si>
  <si>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</si>
  <si>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</si>
  <si>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</si>
  <si>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</si>
  <si>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</si>
  <si>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</si>
  <si>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</si>
  <si>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</si>
  <si>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</si>
  <si>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</si>
  <si>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</si>
  <si>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</si>
  <si>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</si>
  <si>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</si>
  <si>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</si>
  <si>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</si>
  <si>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</si>
  <si>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</si>
  <si>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</si>
  <si>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</si>
  <si>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</si>
  <si>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</si>
  <si>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</si>
  <si>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</si>
  <si>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</si>
  <si>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</si>
  <si>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</si>
  <si>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</si>
  <si>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</si>
  <si>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</si>
  <si>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</si>
  <si>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</si>
  <si>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</si>
  <si>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</si>
  <si>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</si>
  <si>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</si>
  <si>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</si>
  <si>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</si>
  <si>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</si>
  <si>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</si>
  <si>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</si>
  <si>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</si>
  <si>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</si>
  <si>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</si>
  <si>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</si>
  <si>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</si>
  <si>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</si>
  <si>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</si>
  <si>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</si>
  <si>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</si>
  <si>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</si>
  <si>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</si>
  <si>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</si>
  <si>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</si>
  <si>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</si>
  <si>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</si>
  <si>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</si>
  <si>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</si>
  <si>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</si>
  <si>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</si>
  <si>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</si>
  <si>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</si>
  <si>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</si>
  <si>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</si>
  <si>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</si>
  <si>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</si>
  <si>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</si>
  <si>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</si>
  <si>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</si>
  <si>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</si>
  <si>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</si>
  <si>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</si>
  <si>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</si>
  <si>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</si>
  <si>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</si>
  <si>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</si>
  <si>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</si>
  <si>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</si>
  <si>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</si>
  <si>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</si>
  <si>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</si>
  <si>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</si>
  <si>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</si>
  <si>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</si>
  <si>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</si>
  <si>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</si>
  <si>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</si>
  <si>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</si>
  <si>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</si>
  <si>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</si>
  <si>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</si>
  <si>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</si>
  <si>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</si>
  <si>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</si>
  <si>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</si>
  <si>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</si>
  <si>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</si>
  <si>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</si>
  <si>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</si>
  <si>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</si>
  <si>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</si>
  <si>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</si>
  <si>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</si>
  <si>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</si>
  <si>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</si>
  <si>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</si>
  <si>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</si>
  <si>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</si>
  <si>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</si>
  <si>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</si>
  <si>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</si>
  <si>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</si>
  <si>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</si>
  <si>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</si>
  <si>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</si>
  <si>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</si>
  <si>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</si>
  <si>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</si>
  <si>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</si>
  <si>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</si>
  <si>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</si>
  <si>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</si>
  <si>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</si>
  <si>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</si>
  <si>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</si>
  <si>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</si>
  <si>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</si>
  <si>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</si>
  <si>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</si>
  <si>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</si>
  <si>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</si>
  <si>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</si>
  <si>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</si>
  <si>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</si>
  <si>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</si>
  <si>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</si>
  <si>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</si>
  <si>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</si>
  <si>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</si>
  <si>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</si>
  <si>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</si>
  <si>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</si>
  <si>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</si>
  <si>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</si>
  <si>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</si>
  <si>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</si>
  <si>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</si>
  <si>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</si>
  <si>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</si>
  <si>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</si>
  <si>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</si>
  <si>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</si>
  <si>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</si>
  <si>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</si>
  <si>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</si>
  <si>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</si>
  <si>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</si>
  <si>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</si>
  <si>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</si>
  <si>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</si>
  <si>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</si>
  <si>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</si>
  <si>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</si>
  <si>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</si>
  <si>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</si>
  <si>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</si>
  <si>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</si>
  <si>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</si>
  <si>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</si>
  <si>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</si>
  <si>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</si>
  <si>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</si>
  <si>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</si>
  <si>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</si>
  <si>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</si>
  <si>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</si>
  <si>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</si>
  <si>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</si>
  <si>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</si>
  <si>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</si>
  <si>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</si>
  <si>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</si>
  <si>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</si>
  <si>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</si>
  <si>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</si>
  <si>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</si>
  <si>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</si>
  <si>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</si>
  <si>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</si>
  <si>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</si>
  <si>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</si>
  <si>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</si>
  <si>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</si>
  <si>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</si>
  <si>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</si>
  <si>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</si>
  <si>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</si>
  <si>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</si>
  <si>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</si>
  <si>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</si>
  <si>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</si>
  <si>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</si>
  <si>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</si>
  <si>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</si>
  <si>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</si>
  <si>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</si>
  <si>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</si>
  <si>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</si>
  <si>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</si>
  <si>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</si>
  <si>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</si>
  <si>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</si>
  <si>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</si>
  <si>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</si>
  <si>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</si>
  <si>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</si>
  <si>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</si>
  <si>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</si>
  <si>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</si>
  <si>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</si>
  <si>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</si>
  <si>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</si>
  <si>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</si>
  <si>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</si>
  <si>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</si>
  <si>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</si>
  <si>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</si>
  <si>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</si>
  <si>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</si>
  <si>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</si>
  <si>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</si>
  <si>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</si>
  <si>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</si>
  <si>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</si>
  <si>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</si>
  <si>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</si>
  <si>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</si>
  <si>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</si>
  <si>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</si>
  <si>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</si>
  <si>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</si>
  <si>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</si>
  <si>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</si>
  <si>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</si>
  <si>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</si>
  <si>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</si>
  <si>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</si>
  <si>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</si>
  <si>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</si>
  <si>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</si>
  <si>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</si>
  <si>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</si>
  <si>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</si>
  <si>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</si>
  <si>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</si>
  <si>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</si>
  <si>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</si>
  <si>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</si>
  <si>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</si>
  <si>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</si>
  <si>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</si>
  <si>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</si>
  <si>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</si>
  <si>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</si>
  <si>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</si>
  <si>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</si>
  <si>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</si>
  <si>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</si>
  <si>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</si>
  <si>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</si>
  <si>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</si>
  <si>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</si>
  <si>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</si>
  <si>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</si>
  <si>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</si>
  <si>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</si>
  <si>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</si>
  <si>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</si>
  <si>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</si>
  <si>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</si>
  <si>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</si>
  <si>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</si>
  <si>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</si>
  <si>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</si>
  <si>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</si>
  <si>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</si>
  <si>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</si>
  <si>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</si>
  <si>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</si>
  <si>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</si>
  <si>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</si>
  <si>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</si>
  <si>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</si>
  <si>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</si>
  <si>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</si>
  <si>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</si>
  <si>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</si>
  <si>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</si>
  <si>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</si>
  <si>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</si>
  <si>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</si>
  <si>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</si>
  <si>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</si>
  <si>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</si>
  <si>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</si>
  <si>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</si>
  <si>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</si>
  <si>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</si>
  <si>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</si>
  <si>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</si>
  <si>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</si>
  <si>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</si>
  <si>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</si>
  <si>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</si>
  <si>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</si>
  <si>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</si>
  <si>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</si>
  <si>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</si>
  <si>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</si>
  <si>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</si>
  <si>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</si>
  <si>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</si>
  <si>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</si>
  <si>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</si>
  <si>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</si>
  <si>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</si>
  <si>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</si>
  <si>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</si>
  <si>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</si>
  <si>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</si>
  <si>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</si>
  <si>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</si>
  <si>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</si>
  <si>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</si>
  <si>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</si>
  <si>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</si>
  <si>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</si>
  <si>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</si>
  <si>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</si>
  <si>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</si>
  <si>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</si>
  <si>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</si>
  <si>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</si>
  <si>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</si>
  <si>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</si>
  <si>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</si>
  <si>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</si>
  <si>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</si>
  <si>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</si>
  <si>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</si>
  <si>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</si>
  <si>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</si>
  <si>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</si>
  <si>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</si>
  <si>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</si>
  <si>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</si>
  <si>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</si>
  <si>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</si>
  <si>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</si>
  <si>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</si>
  <si>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</si>
  <si>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</si>
  <si>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</si>
  <si>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</si>
  <si>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</si>
  <si>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</si>
  <si>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</si>
  <si>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</si>
  <si>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</si>
  <si>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</si>
  <si>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</si>
  <si>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</si>
  <si>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</si>
  <si>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</si>
  <si>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</si>
  <si>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</si>
  <si>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</si>
  <si>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</si>
  <si>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</si>
  <si>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</si>
  <si>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</si>
  <si>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</si>
  <si>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</si>
  <si>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</si>
  <si>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</si>
  <si>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</si>
  <si>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</si>
  <si>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</si>
  <si>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</si>
  <si>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</si>
  <si>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</si>
  <si>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</si>
  <si>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</si>
  <si>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</si>
  <si>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</si>
  <si>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</si>
  <si>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</si>
  <si>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</si>
  <si>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</si>
  <si>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</si>
  <si>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</si>
  <si>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</si>
  <si>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</si>
  <si>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</si>
  <si>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</si>
  <si>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</si>
  <si>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</si>
  <si>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</si>
  <si>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</si>
  <si>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</si>
  <si>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</si>
  <si>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</si>
  <si>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</si>
  <si>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</si>
  <si>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</si>
  <si>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</si>
  <si>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</si>
  <si>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</si>
  <si>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</si>
  <si>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</si>
  <si>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</si>
  <si>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</si>
  <si>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</si>
  <si>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</si>
  <si>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</si>
  <si>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</si>
  <si>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</si>
  <si>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</si>
  <si>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</si>
  <si>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</si>
  <si>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</si>
  <si>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</si>
  <si>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</si>
  <si>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</si>
  <si>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</si>
  <si>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</si>
  <si>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</si>
  <si>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</si>
  <si>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</si>
  <si>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</si>
  <si>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</si>
  <si>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</si>
  <si>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</si>
  <si>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</si>
  <si>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</si>
  <si>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</si>
  <si>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</si>
  <si>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</si>
  <si>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</si>
  <si>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</si>
  <si>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</si>
  <si>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</si>
  <si>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</si>
  <si>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</si>
  <si>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</si>
  <si>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</si>
  <si>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</si>
  <si>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</si>
  <si>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</si>
  <si>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</si>
  <si>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</si>
  <si>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</si>
  <si>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</si>
  <si>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</si>
  <si>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</si>
  <si>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</si>
  <si>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</si>
  <si>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</si>
  <si>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</si>
  <si>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"ევროპული საქართველო-მოძრაობა თავისუფლებისთვის"</t>
  </si>
  <si>
    <t>მზია იოსელიანი</t>
  </si>
  <si>
    <t>კოტე რატიანი</t>
  </si>
  <si>
    <t>ნინო საღინაძე</t>
  </si>
  <si>
    <t>შორენა საღინაძე</t>
  </si>
  <si>
    <t>ზურაბ ჭიაბერაშვილი</t>
  </si>
  <si>
    <t>ლევან ლეკიაშვილი</t>
  </si>
  <si>
    <t>კახაბერ დამენია</t>
  </si>
  <si>
    <t>მამუკა დალაქიშვილი</t>
  </si>
  <si>
    <t>მალხაზ ფეიქრიშვილი</t>
  </si>
  <si>
    <t>ავთანდილ იაკობიძე</t>
  </si>
  <si>
    <t>01019003954</t>
  </si>
  <si>
    <t>01027009125</t>
  </si>
  <si>
    <t>01012015574</t>
  </si>
  <si>
    <t>60002015284</t>
  </si>
  <si>
    <t>60001005021</t>
  </si>
  <si>
    <t>01006010491</t>
  </si>
  <si>
    <t>01011012173</t>
  </si>
  <si>
    <t>01024032774</t>
  </si>
  <si>
    <t>19001000498</t>
  </si>
  <si>
    <t>01005009075</t>
  </si>
  <si>
    <t>01020011228</t>
  </si>
  <si>
    <t>01008006698</t>
  </si>
  <si>
    <t>01003003431</t>
  </si>
  <si>
    <t>01027022859</t>
  </si>
  <si>
    <t>ფულადი შემოწირულობა</t>
  </si>
  <si>
    <t>თიბისი</t>
  </si>
  <si>
    <t xml:space="preserve">ლიბერთი </t>
  </si>
  <si>
    <t>საქართველო</t>
  </si>
  <si>
    <t>კრედო ბანკი</t>
  </si>
  <si>
    <t>ვითიბი</t>
  </si>
  <si>
    <t>GE16BG0000000203659200</t>
  </si>
  <si>
    <t>GE09LB0711146313475000</t>
  </si>
  <si>
    <t>GE91TB7006345068100002</t>
  </si>
  <si>
    <t>GE90BG0000000344216300</t>
  </si>
  <si>
    <t>GE58CD0360000019607097</t>
  </si>
  <si>
    <t>GE81CD0360000019566137</t>
  </si>
  <si>
    <t>GE95LB0711188570775000</t>
  </si>
  <si>
    <t>GE55TB7714845063300003</t>
  </si>
  <si>
    <t>GE25BG0000000128731000</t>
  </si>
  <si>
    <t>GE75TB7047545064300001</t>
  </si>
  <si>
    <t>GE38TB7208645161600005</t>
  </si>
  <si>
    <t>არასწორად შემოწირული თანხის უკან დაბრუნება</t>
  </si>
  <si>
    <t>მედიამონიტორინგის მომსახურება (შპს "აიფიემ მარკეტ ინტელიჯენს კაუკასუს")</t>
  </si>
  <si>
    <t>1.2.15.5</t>
  </si>
  <si>
    <t>1.2.15.6</t>
  </si>
  <si>
    <t>1.2.15.7</t>
  </si>
  <si>
    <t>1.2.15.8</t>
  </si>
  <si>
    <t>1.2.15.9</t>
  </si>
  <si>
    <t>1.2.15.11</t>
  </si>
  <si>
    <t>1.2.15.12</t>
  </si>
  <si>
    <t>1.2.15.13</t>
  </si>
  <si>
    <t>ბრენდირებული აქსესუარებით რკლამის ხარჯი</t>
  </si>
  <si>
    <t>ბილბორდი</t>
  </si>
  <si>
    <t>ლაით ბოქსი</t>
  </si>
  <si>
    <t>შპს "აჯადი"</t>
  </si>
  <si>
    <t>246958056</t>
  </si>
  <si>
    <t>შპს "ალმა"</t>
  </si>
  <si>
    <t>204873388</t>
  </si>
  <si>
    <t>შპს "მედია პრინტი"</t>
  </si>
  <si>
    <t>4052150093</t>
  </si>
  <si>
    <t>შპს "ახალი ამბები"</t>
  </si>
  <si>
    <t>205075014</t>
  </si>
  <si>
    <t>შპს "რადიო კომპანია პირველი რადიო"</t>
  </si>
  <si>
    <t>211323735</t>
  </si>
  <si>
    <t>ინტერნეტ-რეკლამს ხრჯი</t>
  </si>
  <si>
    <t>ფეისბუქი</t>
  </si>
  <si>
    <t>რადიო რეკლამა</t>
  </si>
  <si>
    <t>შპს "რადიო ჰოლდინგი ფორტუნა"</t>
  </si>
  <si>
    <t>204892535</t>
  </si>
  <si>
    <t>შპს"რადიო იმედი"</t>
  </si>
  <si>
    <t>204982206</t>
  </si>
  <si>
    <t>ბეჭდური რეკლამი ხარჯი</t>
  </si>
  <si>
    <t>შპს "ჯეომაქსპრინტი"</t>
  </si>
  <si>
    <t>404593935</t>
  </si>
  <si>
    <t>05001011184</t>
  </si>
  <si>
    <t>შპს "ტორი პლუსი"</t>
  </si>
  <si>
    <t>200179145</t>
  </si>
  <si>
    <t>შპს ეკვინოქსი</t>
  </si>
  <si>
    <t>405025529</t>
  </si>
  <si>
    <t>ი/მ გიორგი კახაძე</t>
  </si>
  <si>
    <t>ლიბერთი</t>
  </si>
  <si>
    <t>GE27LB0123110265015000</t>
  </si>
  <si>
    <t>იჯარა</t>
  </si>
  <si>
    <t>თბილისი, ბარნოვის # 40</t>
  </si>
  <si>
    <t>01.15.02.034.007</t>
  </si>
  <si>
    <t>01.02.2019-31.12.2020</t>
  </si>
  <si>
    <t>01026001882</t>
  </si>
  <si>
    <t>ვანო სტურუა</t>
  </si>
  <si>
    <t>თბილისი,ყიფშიძის ქ. კორპ 6, ბ-1</t>
  </si>
  <si>
    <t>01.14.14.002.004.01.001</t>
  </si>
  <si>
    <t>01.01.2019-31.11.2019 და ავტ.31.12.2020</t>
  </si>
  <si>
    <t>01011003938</t>
  </si>
  <si>
    <t>ქეთევან ნადირაშვილი</t>
  </si>
  <si>
    <t>თბილისი, ხიზანიშვილის ქ. №15</t>
  </si>
  <si>
    <t>01.11.12.016.061</t>
  </si>
  <si>
    <t>06.01.2019-6.12.2019 და ავტ.31.12.2020</t>
  </si>
  <si>
    <t>209437420</t>
  </si>
  <si>
    <t>შპს ”ლიდერ თრეიდი”</t>
  </si>
  <si>
    <t>ქ.თბილისი დაბა წყნეთი,დ.აღმაშენებლის #2ა</t>
  </si>
  <si>
    <t>01.20.01.090.058.01.500</t>
  </si>
  <si>
    <t>01035000565</t>
  </si>
  <si>
    <t>მარინა ჩოხელი</t>
  </si>
  <si>
    <t>თბილისი, ქინძმარაულის ქ.# 5 შენობა 1</t>
  </si>
  <si>
    <t>01.19.33.001.229</t>
  </si>
  <si>
    <t>24.10.2018-24.10.2019 და ავტ ყოველი მომდევნო წელი</t>
  </si>
  <si>
    <t>ს/ს "განთიადი"</t>
  </si>
  <si>
    <t>თბილისი,ბარნოვის 42</t>
  </si>
  <si>
    <t>01.15.02.034.010.01</t>
  </si>
  <si>
    <t>01.09.2019-31.08.2020 და ავტ.31.12.2020</t>
  </si>
  <si>
    <t>01018000848</t>
  </si>
  <si>
    <t>მაკა არახამია</t>
  </si>
  <si>
    <t>ქ.ლანჩხუთი ჟორდანიას ქ.116</t>
  </si>
  <si>
    <t>27.06.52.058.01.009ა</t>
  </si>
  <si>
    <t>10.04.2019-31.12.2019 და ავტ 31.12.2020</t>
  </si>
  <si>
    <t>26001001511</t>
  </si>
  <si>
    <t>თეა ორაგველიძე</t>
  </si>
  <si>
    <t>ოზურგეთი, ჭავჭავაძის 10</t>
  </si>
  <si>
    <t>26.26.46.017.01.504</t>
  </si>
  <si>
    <t>01.07.2019-31.12.2019 და ავტ.31.12.2020</t>
  </si>
  <si>
    <t>33001048143</t>
  </si>
  <si>
    <t>თამაზი ბაჯელიძე</t>
  </si>
  <si>
    <t>აბაშა,თავისუფლების ქ.75 1სართ ბ-1</t>
  </si>
  <si>
    <t>40.01.02.051.01.001</t>
  </si>
  <si>
    <t>01.01.2020-31.12.2020</t>
  </si>
  <si>
    <t>02001000119</t>
  </si>
  <si>
    <t>თემური ცომაია</t>
  </si>
  <si>
    <t>დაბა ჩხოროწყუ, აღმაშენებლის 2</t>
  </si>
  <si>
    <t>46.02.44.117</t>
  </si>
  <si>
    <t>01.05.2019-31.12.2019 და ავტ 31.12.2020</t>
  </si>
  <si>
    <t>48001004585</t>
  </si>
  <si>
    <t>თეიმურაზ მალანია</t>
  </si>
  <si>
    <t xml:space="preserve">მარტვილი, თავისუფლების ქ. </t>
  </si>
  <si>
    <t>41.09.39.392</t>
  </si>
  <si>
    <t>01.09.2019-31.07.2019 და ავტ 31.12.2020</t>
  </si>
  <si>
    <t>29001032354</t>
  </si>
  <si>
    <t>ირაკლი გაბისონია</t>
  </si>
  <si>
    <t>ხულო, ჭავჭავაძის ქ. 2</t>
  </si>
  <si>
    <t>23.11.01.069.01.501</t>
  </si>
  <si>
    <t>01.04.2019-31.12.2019 და ავტ. 01.03.2020</t>
  </si>
  <si>
    <t>61009004129</t>
  </si>
  <si>
    <t xml:space="preserve">რამაზ ბოლქვაძე </t>
  </si>
  <si>
    <t>ხულო, დავით მუმლაძის ქ 5</t>
  </si>
  <si>
    <t>23.11.31.016.01.510</t>
  </si>
  <si>
    <t>01.03.2020-31.12.2020</t>
  </si>
  <si>
    <t>შპს "დავითი"</t>
  </si>
  <si>
    <t>ქ.ზესტაფონი, რობაქიძის 1 ბ.1</t>
  </si>
  <si>
    <t>32.10.07.933.01.001</t>
  </si>
  <si>
    <t>01.04.2019-31.12.2019 და ავტ. 31.12.2020</t>
  </si>
  <si>
    <t>მზიური სვანიძე</t>
  </si>
  <si>
    <t>ქ.ჭიათურა, ნინოშვილის ქ.16</t>
  </si>
  <si>
    <t>38.10.04.067.01.002</t>
  </si>
  <si>
    <t>01.04.2019-31.12.2020</t>
  </si>
  <si>
    <t>54001018037</t>
  </si>
  <si>
    <t>ავთანდილ გვარუციძე</t>
  </si>
  <si>
    <t>ქ.წყალტუბო, ევდოშვილის ქ.6</t>
  </si>
  <si>
    <t>221291144</t>
  </si>
  <si>
    <t>შპს "წყალტუბოპროფკურორტი"</t>
  </si>
  <si>
    <t>ტყიბული,გამსახურდიას ქ# 30</t>
  </si>
  <si>
    <t>39.01.03.023.01.513</t>
  </si>
  <si>
    <t>01.05.2019-31.12.2019 და ავტ. 31.12.2020</t>
  </si>
  <si>
    <t>თორნიკე ცხოვრებაძე</t>
  </si>
  <si>
    <t>ქ. კასპი დავით აღმაშენებლის ქ.#80</t>
  </si>
  <si>
    <t>67.01.05.302.01.541</t>
  </si>
  <si>
    <t>01.04.2019-28.02.2020 და ავტ.31.12.2021</t>
  </si>
  <si>
    <t>01026005055</t>
  </si>
  <si>
    <t>მერაბ ჭონიაშვილი</t>
  </si>
  <si>
    <t xml:space="preserve">ქ. ქარელი, თამარ მეფის #14 </t>
  </si>
  <si>
    <t>68.10.42.267</t>
  </si>
  <si>
    <t>21.07.2019-21.06.2020 და ავტ 31.12.2020</t>
  </si>
  <si>
    <t>43001015780</t>
  </si>
  <si>
    <t>ანზორი ეკალაძე</t>
  </si>
  <si>
    <t>ქ.ხაშური ლესელიძის 10 ა</t>
  </si>
  <si>
    <t>69.08.58.202.01.002</t>
  </si>
  <si>
    <t>01.01.2019-30.11.2019 და ავტ.31.12.2020</t>
  </si>
  <si>
    <t>თამარი გაგლოშვილი</t>
  </si>
  <si>
    <t>ქ.ბორჯომი,სააკაძის ქ.#2</t>
  </si>
  <si>
    <t>64.23.01.165</t>
  </si>
  <si>
    <t>01.07.2020-31.12.2020</t>
  </si>
  <si>
    <t>შპს "ჯეო ჰოსპიტალს"</t>
  </si>
  <si>
    <t>ქ.ცაგერი, რუსთაველის ქ</t>
  </si>
  <si>
    <t>89.03.22.017</t>
  </si>
  <si>
    <t>01.05.2018-01.05.2019 და ავტ.01.05.2020</t>
  </si>
  <si>
    <t>49001000182</t>
  </si>
  <si>
    <t>შორენა მესხაძე</t>
  </si>
  <si>
    <t>ქ.ონი წერეთლის ქ.# 18</t>
  </si>
  <si>
    <t>88.18.21.253</t>
  </si>
  <si>
    <t>01.08.2019-30.06.2020 და ავტ.31.12.2020</t>
  </si>
  <si>
    <t>34001003259</t>
  </si>
  <si>
    <t>მერი ბურდილაძე</t>
  </si>
  <si>
    <t>ქ.თეთრიწყარო, კოსტავას ქ#1</t>
  </si>
  <si>
    <t>84.01.38.153</t>
  </si>
  <si>
    <t>30.11.2018-30.10.2019</t>
  </si>
  <si>
    <t>01016003038</t>
  </si>
  <si>
    <t>მზია ლობჟანიძე</t>
  </si>
  <si>
    <t>მარნეული, ჩოლოყაშვილის N3</t>
  </si>
  <si>
    <t>83.02.06.577.01.504</t>
  </si>
  <si>
    <t>28001008957</t>
  </si>
  <si>
    <t>სამირ გასანოვი</t>
  </si>
  <si>
    <t xml:space="preserve">დაბა თიანეთი რუსთაველისქ. </t>
  </si>
  <si>
    <t>73.05.35.118</t>
  </si>
  <si>
    <t>26.08.2019-25.07.2020 და ავტ.31.12.2020</t>
  </si>
  <si>
    <t>23001008957</t>
  </si>
  <si>
    <t>ლია ივანაური</t>
  </si>
  <si>
    <t>ქ.საგარეჯო, სტალინის ქ.#84</t>
  </si>
  <si>
    <t>55.12.52.264</t>
  </si>
  <si>
    <t>36001035662</t>
  </si>
  <si>
    <t>მარიამი ქვლივიძე</t>
  </si>
  <si>
    <t>ქ.ამეტა, რუსთაველის #58</t>
  </si>
  <si>
    <t>50.04.09.039.01.501</t>
  </si>
  <si>
    <t>01.04.2019-3.12.2019 და ავტ. 31.12.2020</t>
  </si>
  <si>
    <t>08001025021</t>
  </si>
  <si>
    <t>მარინე იდიძე</t>
  </si>
  <si>
    <t>ქ.ლაგოდეხი,ზაქათალის ქ.# 38</t>
  </si>
  <si>
    <t>54.01.56.419</t>
  </si>
  <si>
    <t>01.09.2019-31.07.2020 და ავტ. 31.12.2020</t>
  </si>
  <si>
    <t>25001004644</t>
  </si>
  <si>
    <t>ნატალია ნაყეური</t>
  </si>
  <si>
    <t>ქუთაისი თამარ მეფის ქ 54</t>
  </si>
  <si>
    <t>03.03.26.079.01.516</t>
  </si>
  <si>
    <t>შოთა გედენიძე</t>
  </si>
  <si>
    <t>თბილისი, ა.მაჭავარიანი #25, ბარნოვის #41</t>
  </si>
  <si>
    <t>01.15.02.018.004.01.516</t>
  </si>
  <si>
    <t>01017015916</t>
  </si>
  <si>
    <t>მიხეილი ფანჩულიძე</t>
  </si>
  <si>
    <t>თბილისი, გიორგი სააკაძის მე-2 გასასვლელი #12 მე-2 სართ.</t>
  </si>
  <si>
    <t>01.10.13.016.070</t>
  </si>
  <si>
    <t>08.07.2020-31.12.2020</t>
  </si>
  <si>
    <t>შპს "ზაკ"</t>
  </si>
  <si>
    <t>თბილისი, ჭავჭავაძის გამზ, #11ა</t>
  </si>
  <si>
    <t>01.14.14.011.065.02.02.500</t>
  </si>
  <si>
    <t>10.07.2020-10.12.2020</t>
  </si>
  <si>
    <t>შპს "იუნიქვესტ დეველოპმენტსი"</t>
  </si>
  <si>
    <t>თბილისი,გორგასლის ქ 51-53 სართ 2</t>
  </si>
  <si>
    <t>01.18.06.002.022.01.521</t>
  </si>
  <si>
    <t>01.08.2020-31.12.2020</t>
  </si>
  <si>
    <t>01017038889</t>
  </si>
  <si>
    <t>რამაზან აქთაში</t>
  </si>
  <si>
    <t>რუსთავი, ტაშკენტის ქ# 5</t>
  </si>
  <si>
    <t>02.03.02.018.01.509</t>
  </si>
  <si>
    <t>01.08.2020-30.11.2020</t>
  </si>
  <si>
    <t>216291509</t>
  </si>
  <si>
    <t>კს "გოგლიაშვილი და კომპანია"</t>
  </si>
  <si>
    <t>საკუთრება</t>
  </si>
  <si>
    <t>ავტომობილი</t>
  </si>
  <si>
    <t>სუზუკი</t>
  </si>
  <si>
    <t>გრანდ ვიტარა</t>
  </si>
  <si>
    <t>PQ295QP</t>
  </si>
  <si>
    <t>ქ.დუშეთი, სტალინის ქ.#88</t>
  </si>
  <si>
    <t>71.21.02.195</t>
  </si>
  <si>
    <t>01017019404</t>
  </si>
  <si>
    <t>ნელი ჩხიკვაძე</t>
  </si>
  <si>
    <t>დაბა შუახევი, რუსთაველის ქ.16</t>
  </si>
  <si>
    <t>24.02.34.054</t>
  </si>
  <si>
    <t>61010008215</t>
  </si>
  <si>
    <t>მავილე დავითაძე</t>
  </si>
  <si>
    <t>დაბა ქედა, ტბელ აბუსერიძის ქ. 9</t>
  </si>
  <si>
    <t>21.07.34.443</t>
  </si>
  <si>
    <t>61008007806</t>
  </si>
  <si>
    <t>ავთანდილ ბერიძე</t>
  </si>
  <si>
    <t>ქ.ბათუმი, ფრიდინ  ხალვაშის გამზ.251 ბ ბ.2</t>
  </si>
  <si>
    <t>05.35.23.225.01.002</t>
  </si>
  <si>
    <t>61006017425</t>
  </si>
  <si>
    <t>ხათუნა ვასაძე</t>
  </si>
  <si>
    <t>ქ.ქობულეთი,დ.აღმაშენებლის გამზ.#53</t>
  </si>
  <si>
    <t>20.42.06.293</t>
  </si>
  <si>
    <t>61004025080</t>
  </si>
  <si>
    <t>ოთარ სალუქვაძე</t>
  </si>
  <si>
    <t>ქ.თერჯოლა, კოსტავას ქ #1</t>
  </si>
  <si>
    <t>33.09.36.198.01.508</t>
  </si>
  <si>
    <t>გურამი ოქრუაძე</t>
  </si>
  <si>
    <t>სამტრედია, რესპუბლიკის ქ. 5</t>
  </si>
  <si>
    <t>34.08.50.095</t>
  </si>
  <si>
    <t>01013017693</t>
  </si>
  <si>
    <t>თემური ზამთარაძე</t>
  </si>
  <si>
    <t>ხონი, მოსე ხონელის ქ. 1</t>
  </si>
  <si>
    <t>37.07.38.295.01.516</t>
  </si>
  <si>
    <t>55001005379</t>
  </si>
  <si>
    <t>ლევან ბობოხიძე</t>
  </si>
  <si>
    <t>დაბა ხარაგაული, სოლომონ მეფის ქ.51</t>
  </si>
  <si>
    <t>36.01.33.263</t>
  </si>
  <si>
    <t>56001004037</t>
  </si>
  <si>
    <t>გიორგი თაბუკაშვილი</t>
  </si>
  <si>
    <t>ქ.ვანი, ჯორჯიაშვილის ქ.#36</t>
  </si>
  <si>
    <t>31.01.29.268</t>
  </si>
  <si>
    <t>17001001286</t>
  </si>
  <si>
    <t>ირინე დვალიშვილი</t>
  </si>
  <si>
    <t>საჩხერე,მერაბ კოსტავას 17</t>
  </si>
  <si>
    <t>35.01.14.039</t>
  </si>
  <si>
    <t>38001019287</t>
  </si>
  <si>
    <t>ზაზა კურტანიძე</t>
  </si>
  <si>
    <t>ბაღდათი, აკ.წერეთლის ქ.#6ა</t>
  </si>
  <si>
    <t>30.11.33.161</t>
  </si>
  <si>
    <t>09001015587</t>
  </si>
  <si>
    <t>მაკა გიორგიძე</t>
  </si>
  <si>
    <t>ქალაქი წალკა, 25 მარტის ქ.57ა</t>
  </si>
  <si>
    <t>85.21.25.458</t>
  </si>
  <si>
    <t>61009012499</t>
  </si>
  <si>
    <t>თემურ მგელაძე</t>
  </si>
  <si>
    <t>დმანისი, წმინდა ნინოს ჩიხი 1</t>
  </si>
  <si>
    <t>82.01.42.024.01.014</t>
  </si>
  <si>
    <t>15001006042</t>
  </si>
  <si>
    <t>აკაკი ოქრიაშვილი</t>
  </si>
  <si>
    <t>ქალაქი გარდაბანი</t>
  </si>
  <si>
    <t>81.15.15.114</t>
  </si>
  <si>
    <t>12001004074</t>
  </si>
  <si>
    <t>მესაკუთრე იბრაგიმ კულიევის წარმომადგენელია გოჩაკ ალახვერდიევი</t>
  </si>
  <si>
    <t>ახალქალაქი, თავისუფლების ქ. 97</t>
  </si>
  <si>
    <t>63.18.33.233</t>
  </si>
  <si>
    <t>07001000144</t>
  </si>
  <si>
    <t>ნარცის კარაპეტიანი</t>
  </si>
  <si>
    <t>დაბა ასპინძა, ვარძიის ქ.#44</t>
  </si>
  <si>
    <t>60.01.31.085</t>
  </si>
  <si>
    <t>05001003789</t>
  </si>
  <si>
    <t>ნაზი გიორგაძე</t>
  </si>
  <si>
    <t>ქალაქი ნინოწმინდა, სპანდარიანის ქ.4</t>
  </si>
  <si>
    <t>65.12.33.165</t>
  </si>
  <si>
    <t>32001010285</t>
  </si>
  <si>
    <t>ვარაზდატ კაზარიანი</t>
  </si>
  <si>
    <t>ქ.თელავი, აბანოს ქ.#1</t>
  </si>
  <si>
    <t>53.20.37.050.01.504</t>
  </si>
  <si>
    <t>ნინო ზარიძე</t>
  </si>
  <si>
    <t>დედოფლისწყარო,სტალინის ქ.41 კ.4.ბ-3</t>
  </si>
  <si>
    <t>52.08.06.080.01.003</t>
  </si>
  <si>
    <t>14001003829</t>
  </si>
  <si>
    <t>მესაკუთრე ბიჭიკო ალადაშვილის წარმომადგენელია ზინა გელაშვილი</t>
  </si>
  <si>
    <t>გურჯაანი, ნონეშვილის გამზ.  N10</t>
  </si>
  <si>
    <t>51.01.60.029.01.525</t>
  </si>
  <si>
    <t>ქ.სიღნაღი, ბარათაშვილის ქ.20</t>
  </si>
  <si>
    <t>56.14.42.132</t>
  </si>
  <si>
    <t>40001008703</t>
  </si>
  <si>
    <t>მაია ჭანიშვილის წარმომადგენელია ნინო ჭანიშვილი</t>
  </si>
  <si>
    <t>ყაზბეგის რ-ნი,სოფ: არშა</t>
  </si>
  <si>
    <t>74.03.13.059</t>
  </si>
  <si>
    <t>01023003299</t>
  </si>
  <si>
    <t>ამირანი ხულელიძე</t>
  </si>
  <si>
    <t>ქ.ყვარელი ჭავჭავაძის 120</t>
  </si>
  <si>
    <t>57.06.57.073</t>
  </si>
  <si>
    <t>45001003471</t>
  </si>
  <si>
    <t>ზაზა გელაშვილი</t>
  </si>
  <si>
    <t>ქ.მცხეთა, სამხედროს,უსინათ.საზ,საცხ.მიმდებ</t>
  </si>
  <si>
    <t>31001019049</t>
  </si>
  <si>
    <t xml:space="preserve"> რაისა ზურაბიანი</t>
  </si>
  <si>
    <t>დაბა ლენტეხი,დ აღმაშენებლის ქ# 4 სართ 1 ბ-21</t>
  </si>
  <si>
    <t>87.04.12.047.01.021</t>
  </si>
  <si>
    <t>ციცინო ონიანი</t>
  </si>
  <si>
    <t>ჩოხატაური, დუმბაძის ქ.7 შენობა 1, სართ.2</t>
  </si>
  <si>
    <t>28.01.22.081.01.500</t>
  </si>
  <si>
    <t>46001004225</t>
  </si>
  <si>
    <t>ნუკრი ოსეფაიშვილი</t>
  </si>
  <si>
    <t>ამბროლაური,კოსტავას ქ 1</t>
  </si>
  <si>
    <t>86.19.27.019</t>
  </si>
  <si>
    <t>04001002669</t>
  </si>
  <si>
    <t>ციცინო ნეფარიძე</t>
  </si>
  <si>
    <t>სენაკი,დ.ვახანიას ქ.#10</t>
  </si>
  <si>
    <t>44.01.31.485</t>
  </si>
  <si>
    <t>39001013821</t>
  </si>
  <si>
    <t>იამზე ზარანდია-ეჯიბია</t>
  </si>
  <si>
    <t>ხობი, ცოტნე დადიანის N208</t>
  </si>
  <si>
    <t>45.21.23.045.01.503</t>
  </si>
  <si>
    <t>58001006638</t>
  </si>
  <si>
    <t>რომეო ჭითავა</t>
  </si>
  <si>
    <t>ქ.წალენჯიხა, 9 აპრილის ქ.#2</t>
  </si>
  <si>
    <t>47.11.43.020</t>
  </si>
  <si>
    <t>51001000281</t>
  </si>
  <si>
    <t>თორნიკე ხარჩილავა</t>
  </si>
  <si>
    <t>ქალაქი გორი ქუთაისის ქ. 41</t>
  </si>
  <si>
    <t>66.45.19.015</t>
  </si>
  <si>
    <t>59001032210</t>
  </si>
  <si>
    <t>თეიმურაზ ხარებაშვილი</t>
  </si>
  <si>
    <t>ზუგდიდი, რუსთაველის ქ. 90</t>
  </si>
  <si>
    <t>43.31.55.494</t>
  </si>
  <si>
    <t>19001028769</t>
  </si>
  <si>
    <t>ირაკლი ბერულავა</t>
  </si>
  <si>
    <t>დაბა ადიგენი,თამარ მეფის #4</t>
  </si>
  <si>
    <t>61.05.01.046</t>
  </si>
  <si>
    <t>03001000594</t>
  </si>
  <si>
    <t>მამუკა კუხალეიშვილი</t>
  </si>
  <si>
    <t>არაფულადი შემოწირულობა</t>
  </si>
  <si>
    <t>თხოვება</t>
  </si>
  <si>
    <t>09/22/2020</t>
  </si>
  <si>
    <t>01.09.2020-31.12.2020</t>
  </si>
  <si>
    <t>თემური მანიჟაშვილი</t>
  </si>
  <si>
    <t>13001034144</t>
  </si>
  <si>
    <t>72.07.04.940</t>
  </si>
  <si>
    <t>03.01.2020</t>
  </si>
  <si>
    <t>15.09.2020</t>
  </si>
  <si>
    <t>18.09.2020</t>
  </si>
  <si>
    <t>17.09.2020</t>
  </si>
  <si>
    <t>01.07.2020</t>
  </si>
  <si>
    <t>ქ.ქუთაისი თამარ მეფის #40 1 სართ</t>
  </si>
  <si>
    <t>03.03.26.021</t>
  </si>
  <si>
    <t>01.09.2020-31.10.2020</t>
  </si>
  <si>
    <t>ი/მ ლაშა ჭელიძე</t>
  </si>
  <si>
    <t>01.01.2020</t>
  </si>
  <si>
    <t xml:space="preserve">გიორგი ალექსიძე </t>
  </si>
  <si>
    <t>სოფიო დიდებელი</t>
  </si>
  <si>
    <t>ლევან ბოკერია</t>
  </si>
  <si>
    <t>ირაკლი იაშვილი</t>
  </si>
  <si>
    <t>თინათინ ასათიანი</t>
  </si>
  <si>
    <t>შპს სუპერმარკეტი</t>
  </si>
  <si>
    <t xml:space="preserve">გიორგი კანდელაკი </t>
  </si>
  <si>
    <t xml:space="preserve">ალექსანდრე კაჭარავა </t>
  </si>
  <si>
    <t>ვახტანგ ლეჟავა</t>
  </si>
  <si>
    <t>ქეთევან მჭედლიძე</t>
  </si>
  <si>
    <t>კახა კალაიჯიშვილი</t>
  </si>
  <si>
    <t>თამთა ოტიაშვილი</t>
  </si>
  <si>
    <t>დავით გოგისვანიძე</t>
  </si>
  <si>
    <t>ლერი გორგოძე</t>
  </si>
  <si>
    <t>თეა ოდიშვილი</t>
  </si>
  <si>
    <t>ამირან  ძოწენიძე</t>
  </si>
  <si>
    <t>ანასტასია ბენდუქიძე</t>
  </si>
  <si>
    <t>არჩილ უგულავა</t>
  </si>
  <si>
    <t>თეონა იავუზ</t>
  </si>
  <si>
    <t>ნანი კარანაძე</t>
  </si>
  <si>
    <t>ნათია სამუშია</t>
  </si>
  <si>
    <t>დავით ბაქრაძე</t>
  </si>
  <si>
    <t>გიორგი მაკასარაშვილი</t>
  </si>
  <si>
    <t>ქეთევან ციებაშვილი</t>
  </si>
  <si>
    <t>მამუკა ახვლედიანი</t>
  </si>
  <si>
    <t>ჯარჯი დოლიძე</t>
  </si>
  <si>
    <t>ირაკლი აბესაძე</t>
  </si>
  <si>
    <t>გიორგი ბოჭორიშვილი</t>
  </si>
  <si>
    <t xml:space="preserve">ბესიკი კვიციანი </t>
  </si>
  <si>
    <t xml:space="preserve">სოფიო ჟღენტი </t>
  </si>
  <si>
    <t xml:space="preserve">კონსტანტინე ჯავახია </t>
  </si>
  <si>
    <t>დათო ჟღენტი</t>
  </si>
  <si>
    <t>გოგი ჩხეტია</t>
  </si>
  <si>
    <t>გიორგი რუხაია</t>
  </si>
  <si>
    <t>თემური ფაშტიანი</t>
  </si>
  <si>
    <t>ხათუნა ქებურია-ბიძინაშვილი</t>
  </si>
  <si>
    <t>ლელა ქებურია</t>
  </si>
  <si>
    <t>გიზო ხარებავა</t>
  </si>
  <si>
    <t>ვასილი უტიაშვილი</t>
  </si>
  <si>
    <t>გიორგი პეტრუზაშვილი</t>
  </si>
  <si>
    <t>ვალერი ირომაშვილი</t>
  </si>
  <si>
    <t>მიხეილი ბეჟანიშვილი</t>
  </si>
  <si>
    <t>გოჩა სიბაშვილი</t>
  </si>
  <si>
    <t>თორნიკე დიასამიძე</t>
  </si>
  <si>
    <t>ელენა გვაზავა</t>
  </si>
  <si>
    <t>დათო ხელაია</t>
  </si>
  <si>
    <t>მერაბი შელია</t>
  </si>
  <si>
    <t>თამარ მუყასაშვილი</t>
  </si>
  <si>
    <t xml:space="preserve">თამარ ბოკერია </t>
  </si>
  <si>
    <t>ვალერი ბარნაბიშვილი</t>
  </si>
  <si>
    <t>კახაბერ ზაქრაძე</t>
  </si>
  <si>
    <t>ნანა გვასალია</t>
  </si>
  <si>
    <t>ეკატერინე შავშიშვილი</t>
  </si>
  <si>
    <t>გელა სხილაძე</t>
  </si>
  <si>
    <t xml:space="preserve">მალორიტა ედიშერაშვილი </t>
  </si>
  <si>
    <t xml:space="preserve">ლევან ჯვარიშვილი </t>
  </si>
  <si>
    <t>გიორგი ძიძიგური</t>
  </si>
  <si>
    <t>ელენე შიუკაშვილი</t>
  </si>
  <si>
    <t>ზაური სესიტაშვილი</t>
  </si>
  <si>
    <t xml:space="preserve">მეგი კაჭკაჭიშვილი </t>
  </si>
  <si>
    <t>მაკა ხვადაგიანი</t>
  </si>
  <si>
    <t xml:space="preserve">მიხეილ კეიდარ </t>
  </si>
  <si>
    <t>ზვიადი ხურცილავა</t>
  </si>
  <si>
    <t>იოსები ტოროშელიძე</t>
  </si>
  <si>
    <t>ანდრო ლებანიძე</t>
  </si>
  <si>
    <t>დავით კეიდარ</t>
  </si>
  <si>
    <t>ნინო გოგაია</t>
  </si>
  <si>
    <t>გოგიტა წიწრიაშვილი</t>
  </si>
  <si>
    <t>გიორგი ხაჭაპურიძე</t>
  </si>
  <si>
    <t>მარიამი მარგარიტა მსხვილიძე</t>
  </si>
  <si>
    <t>დავით კაკიაშვილი</t>
  </si>
  <si>
    <t>გიორგი კახიძე</t>
  </si>
  <si>
    <t xml:space="preserve">თემური შუბლაძე </t>
  </si>
  <si>
    <t>ნინო ხვედელიძე</t>
  </si>
  <si>
    <t>ვახტანგ კალოიანი</t>
  </si>
  <si>
    <t>არმაზ ახვლედიანი</t>
  </si>
  <si>
    <t>გიორგი ჩივჩიევი</t>
  </si>
  <si>
    <t>ზურაბ გასვიანი</t>
  </si>
  <si>
    <t xml:space="preserve">ქეთევან გოგუაძე </t>
  </si>
  <si>
    <t>სანდრო მამულაშვილი</t>
  </si>
  <si>
    <t>ალექსანდრე ცნობილაძე</t>
  </si>
  <si>
    <t>ზაზა თარგამაძე</t>
  </si>
  <si>
    <t>გიორგი ჩხეტია</t>
  </si>
  <si>
    <t>ნინო გელეყვა</t>
  </si>
  <si>
    <t>მიხეილ ღოღაძე</t>
  </si>
  <si>
    <t>ანზორ ახვლედიანი</t>
  </si>
  <si>
    <t>მიხეილ მაჭავარიანი</t>
  </si>
  <si>
    <t>ირინა თოიძე</t>
  </si>
  <si>
    <t>ჯემალი ლაბაძე</t>
  </si>
  <si>
    <t>კობა მოდებაძე</t>
  </si>
  <si>
    <t>ანა ხურციძე</t>
  </si>
  <si>
    <t>ბესიკი ყრუაშვილი</t>
  </si>
  <si>
    <t>გვანცა ლაღიძე</t>
  </si>
  <si>
    <t>ზურაბ ჭყონია</t>
  </si>
  <si>
    <t>ზურაბ ცარციძე</t>
  </si>
  <si>
    <t>ქრისტინე ჩარკვიანი</t>
  </si>
  <si>
    <t>მარიკა ჩარკვიანი</t>
  </si>
  <si>
    <t>ნინო ხაჭაპურიძე</t>
  </si>
  <si>
    <t>ანა ჭყონია</t>
  </si>
  <si>
    <t xml:space="preserve">ირაკლი გიორგაძე </t>
  </si>
  <si>
    <t>გიორგი გარსევანიშვილი</t>
  </si>
  <si>
    <t>აკაკი ჯობავა</t>
  </si>
  <si>
    <t>ზაზა რობაქიძე</t>
  </si>
  <si>
    <t>ლუკა მოდებაძე</t>
  </si>
  <si>
    <t>თენგიზ სამხარაძე</t>
  </si>
  <si>
    <t>გიორგი ყურაშვილი</t>
  </si>
  <si>
    <t>გია დევიძე</t>
  </si>
  <si>
    <t>ფარუხ ბადრადინოვი</t>
  </si>
  <si>
    <t xml:space="preserve">ბარატ ბადალოვი </t>
  </si>
  <si>
    <t>რაშადათ ახმედოვი</t>
  </si>
  <si>
    <t xml:space="preserve">დავით ლომიძე </t>
  </si>
  <si>
    <t>ირაკლი ბოკერია</t>
  </si>
  <si>
    <t>ავთანდილ კოდალაშვილი</t>
  </si>
  <si>
    <t>გიორგი სონიშვილი</t>
  </si>
  <si>
    <t>ამილ გასუმოვი</t>
  </si>
  <si>
    <t>ვაკილ მამედოვი</t>
  </si>
  <si>
    <t>ბილალ მეხტიევი</t>
  </si>
  <si>
    <t>ნატო ბოყოველი</t>
  </si>
  <si>
    <t>გიორგი ფირცხალავა</t>
  </si>
  <si>
    <t xml:space="preserve">ხათუნა ქოიავა </t>
  </si>
  <si>
    <t>გიორგი წერეთელი</t>
  </si>
  <si>
    <t>მანანა ელიაშვილი</t>
  </si>
  <si>
    <t>ალექსანდრე ხეროდინაშვილი</t>
  </si>
  <si>
    <t>ადილ გასუმოვი</t>
  </si>
  <si>
    <t xml:space="preserve">გელა სონიშვილი </t>
  </si>
  <si>
    <t>სოფიკო სიაშვილი</t>
  </si>
  <si>
    <t>ცისანა აბრამიძე</t>
  </si>
  <si>
    <t>პაატა  სარდალიშვილი</t>
  </si>
  <si>
    <t>თამარ ბიბილაშვილი</t>
  </si>
  <si>
    <t>თამარ ბაჩილავა</t>
  </si>
  <si>
    <t>ლაშა ლომაური</t>
  </si>
  <si>
    <t>გიორგი გიგაური</t>
  </si>
  <si>
    <t>გიორგი ჭელიძე</t>
  </si>
  <si>
    <t>ანდრო ასათიანი</t>
  </si>
  <si>
    <t>თინათინ სადუნიშვილი</t>
  </si>
  <si>
    <t>გიორგი ალექსიძე</t>
  </si>
  <si>
    <t>01009022299</t>
  </si>
  <si>
    <t>59001088137</t>
  </si>
  <si>
    <t>01008002182</t>
  </si>
  <si>
    <t>01008022730</t>
  </si>
  <si>
    <t>01008011313</t>
  </si>
  <si>
    <t>239866294</t>
  </si>
  <si>
    <t>01017006937</t>
  </si>
  <si>
    <t>01024019706</t>
  </si>
  <si>
    <t>59001014657</t>
  </si>
  <si>
    <t>45001036478</t>
  </si>
  <si>
    <t>08001003366</t>
  </si>
  <si>
    <t>01006007832</t>
  </si>
  <si>
    <t>01017008287</t>
  </si>
  <si>
    <t>01002009974</t>
  </si>
  <si>
    <t>01601132166</t>
  </si>
  <si>
    <t>01020002646</t>
  </si>
  <si>
    <t>61001049559</t>
  </si>
  <si>
    <t>62002003036</t>
  </si>
  <si>
    <t>01006014504</t>
  </si>
  <si>
    <t>01005004806</t>
  </si>
  <si>
    <t>01030002227</t>
  </si>
  <si>
    <t>01001036124</t>
  </si>
  <si>
    <t>01017007577</t>
  </si>
  <si>
    <t>01010016572</t>
  </si>
  <si>
    <t>01024024430</t>
  </si>
  <si>
    <t>41001003184</t>
  </si>
  <si>
    <t>62001032918</t>
  </si>
  <si>
    <t>01024013999</t>
  </si>
  <si>
    <t>01011031256</t>
  </si>
  <si>
    <t>01029009838</t>
  </si>
  <si>
    <t>29001003583</t>
  </si>
  <si>
    <t>31001014059</t>
  </si>
  <si>
    <t>29001001069</t>
  </si>
  <si>
    <t>19001001037</t>
  </si>
  <si>
    <t>19001015382</t>
  </si>
  <si>
    <t>29001001311</t>
  </si>
  <si>
    <t>13001000500</t>
  </si>
  <si>
    <t>13001012601</t>
  </si>
  <si>
    <t>13001005127</t>
  </si>
  <si>
    <t>13001001274</t>
  </si>
  <si>
    <t>13001002374</t>
  </si>
  <si>
    <t>61001068915</t>
  </si>
  <si>
    <t>02001006300</t>
  </si>
  <si>
    <t>29001014383</t>
  </si>
  <si>
    <t>48001004930</t>
  </si>
  <si>
    <t>01002003668</t>
  </si>
  <si>
    <t>01024021710</t>
  </si>
  <si>
    <t>13001038969</t>
  </si>
  <si>
    <t>01007001298</t>
  </si>
  <si>
    <t>01016007150</t>
  </si>
  <si>
    <t>18001023639</t>
  </si>
  <si>
    <t>12001026637</t>
  </si>
  <si>
    <t>01019007902</t>
  </si>
  <si>
    <t>01010002086</t>
  </si>
  <si>
    <t>01007015763</t>
  </si>
  <si>
    <t>40001001847</t>
  </si>
  <si>
    <t>03001003744</t>
  </si>
  <si>
    <t>60003001535</t>
  </si>
  <si>
    <t>01005027157</t>
  </si>
  <si>
    <t>01017022254</t>
  </si>
  <si>
    <t>01017016970</t>
  </si>
  <si>
    <t>01017052630</t>
  </si>
  <si>
    <t>01005027158</t>
  </si>
  <si>
    <t>01008052210</t>
  </si>
  <si>
    <t>45001003369</t>
  </si>
  <si>
    <t>01025014417</t>
  </si>
  <si>
    <t>09001020054</t>
  </si>
  <si>
    <t>01030007457</t>
  </si>
  <si>
    <t>01017039358</t>
  </si>
  <si>
    <t>02001025135</t>
  </si>
  <si>
    <t>01005026840</t>
  </si>
  <si>
    <t>01010005815</t>
  </si>
  <si>
    <t>61001007452</t>
  </si>
  <si>
    <t>35001043190</t>
  </si>
  <si>
    <t>49001003348</t>
  </si>
  <si>
    <t>61004061649</t>
  </si>
  <si>
    <t>01009016573</t>
  </si>
  <si>
    <t>01008004779</t>
  </si>
  <si>
    <t>01024023317</t>
  </si>
  <si>
    <t>01024001291</t>
  </si>
  <si>
    <t>01018001924</t>
  </si>
  <si>
    <t>01001068342</t>
  </si>
  <si>
    <t>01005032948</t>
  </si>
  <si>
    <t>01017001871</t>
  </si>
  <si>
    <t>01017018037</t>
  </si>
  <si>
    <t>38001038592</t>
  </si>
  <si>
    <t>38001006544</t>
  </si>
  <si>
    <t>60001126181</t>
  </si>
  <si>
    <t>18001033575</t>
  </si>
  <si>
    <t>01012024335</t>
  </si>
  <si>
    <t>01008055164</t>
  </si>
  <si>
    <t>38001042956</t>
  </si>
  <si>
    <t>62007015622</t>
  </si>
  <si>
    <t>62007008923</t>
  </si>
  <si>
    <t>01017039568</t>
  </si>
  <si>
    <t>01031000627</t>
  </si>
  <si>
    <t>01001088670</t>
  </si>
  <si>
    <t>01017007459</t>
  </si>
  <si>
    <t>01009008521</t>
  </si>
  <si>
    <t>01030018504</t>
  </si>
  <si>
    <t>38001048845</t>
  </si>
  <si>
    <t>54001012507</t>
  </si>
  <si>
    <t>01019071672</t>
  </si>
  <si>
    <t>21001000554</t>
  </si>
  <si>
    <t>28001021843</t>
  </si>
  <si>
    <t>28001037424</t>
  </si>
  <si>
    <t>28001008332</t>
  </si>
  <si>
    <t>01001018143</t>
  </si>
  <si>
    <t>01024002067</t>
  </si>
  <si>
    <t>01019018088</t>
  </si>
  <si>
    <t>01001058496</t>
  </si>
  <si>
    <t>28001006826</t>
  </si>
  <si>
    <t>28001067996</t>
  </si>
  <si>
    <t>28001058431</t>
  </si>
  <si>
    <t>54001060827</t>
  </si>
  <si>
    <t>01017000840</t>
  </si>
  <si>
    <t>01024019598</t>
  </si>
  <si>
    <t>01017006097</t>
  </si>
  <si>
    <t>01024004556</t>
  </si>
  <si>
    <t>01024025407</t>
  </si>
  <si>
    <t>28001031275</t>
  </si>
  <si>
    <t>36001000750</t>
  </si>
  <si>
    <t>01015023744</t>
  </si>
  <si>
    <t>01018004620</t>
  </si>
  <si>
    <t>01019061593</t>
  </si>
  <si>
    <t>01008010526</t>
  </si>
  <si>
    <t>01005009981</t>
  </si>
  <si>
    <t>01001050139</t>
  </si>
  <si>
    <t>01008013375</t>
  </si>
  <si>
    <t>21001013111</t>
  </si>
  <si>
    <t>09001009161</t>
  </si>
  <si>
    <t>01024027571</t>
  </si>
  <si>
    <t>09/23/2020</t>
  </si>
  <si>
    <t>09/25/2020</t>
  </si>
  <si>
    <t>09/26/2020</t>
  </si>
  <si>
    <t>09/28/2020</t>
  </si>
  <si>
    <t>09/29/2020</t>
  </si>
  <si>
    <t>09/30/2020</t>
  </si>
  <si>
    <t>10/01/2020</t>
  </si>
  <si>
    <t>10/02/2020</t>
  </si>
  <si>
    <t>10/05/2020</t>
  </si>
  <si>
    <t>10/06/2020</t>
  </si>
  <si>
    <t>10/07/2020</t>
  </si>
  <si>
    <t>10/08/2020</t>
  </si>
  <si>
    <t>10/09/2020</t>
  </si>
  <si>
    <t>10/12/2020</t>
  </si>
  <si>
    <t>GE56BG0000000552835200</t>
  </si>
  <si>
    <t>GE96TB7258845064300019</t>
  </si>
  <si>
    <t>GE47BG0000000891671300</t>
  </si>
  <si>
    <t>GE89BG0000000234713600</t>
  </si>
  <si>
    <t>GE79TB0600000707718120</t>
  </si>
  <si>
    <t>GE93BG0000000150136900</t>
  </si>
  <si>
    <t>GE52BG0000000615683900</t>
  </si>
  <si>
    <t>GE98BG0000000942332900</t>
  </si>
  <si>
    <t>GE53TB7686645066300010</t>
  </si>
  <si>
    <t>GE62TB7430045061100092</t>
  </si>
  <si>
    <t>GE21TB7978745061600008</t>
  </si>
  <si>
    <t>GE75TB7020645061100055</t>
  </si>
  <si>
    <t>GE32LB0711132290016000</t>
  </si>
  <si>
    <t>GE65BG0000000119676300</t>
  </si>
  <si>
    <t>GE63TB7844245163300001</t>
  </si>
  <si>
    <t>GE12LB0711172149462000</t>
  </si>
  <si>
    <t>GE62TB7150845061100084</t>
  </si>
  <si>
    <t>GE54BG0000000162501804</t>
  </si>
  <si>
    <t>GE93BG0000000770160900</t>
  </si>
  <si>
    <t>GE39BG0000000919660600</t>
  </si>
  <si>
    <t>GE63TB7358045069600001</t>
  </si>
  <si>
    <t>GE34TB7685545063300003</t>
  </si>
  <si>
    <t>GE06LB0711126813334000</t>
  </si>
  <si>
    <t>GE45LB0711168564361000</t>
  </si>
  <si>
    <t>GE80TB7179245069600002</t>
  </si>
  <si>
    <t>GE64TB7629145064300025</t>
  </si>
  <si>
    <t>GE91BG0000000045572100</t>
  </si>
  <si>
    <t>GE43BG0000000345931330</t>
  </si>
  <si>
    <t>GE60BG0000000104353300</t>
  </si>
  <si>
    <t>GE17BG0000000237647400</t>
  </si>
  <si>
    <t>GE95BG0000000161739228</t>
  </si>
  <si>
    <t>GE07BG0000000100990100</t>
  </si>
  <si>
    <t>GE77BG0000000034250900</t>
  </si>
  <si>
    <t>GE85TB7358045064200003</t>
  </si>
  <si>
    <t>GE36FG3450600401012001</t>
  </si>
  <si>
    <t>GE31BG0000000247872500</t>
  </si>
  <si>
    <t>GE79BG0000000762457800</t>
  </si>
  <si>
    <t>GE45LB0711104480401140</t>
  </si>
  <si>
    <t>GE85BG0000000161493319</t>
  </si>
  <si>
    <t>GE45BG0000000019826800</t>
  </si>
  <si>
    <t>GE79BG0000000100784522</t>
  </si>
  <si>
    <t>GE11BG0000000621053200</t>
  </si>
  <si>
    <t>GE65BG0000000131153049</t>
  </si>
  <si>
    <t>GE96BG0000000161536674</t>
  </si>
  <si>
    <t>GE29BG0000000612128100</t>
  </si>
  <si>
    <t>GE14LB0046000010030000</t>
  </si>
  <si>
    <t>GE85BG0000000710636800</t>
  </si>
  <si>
    <t>GE44TB0600000016179463</t>
  </si>
  <si>
    <t>GE11LB0711103325801440</t>
  </si>
  <si>
    <t>GE23TB7516945063600019</t>
  </si>
  <si>
    <t>ბარათი 542833-1130</t>
  </si>
  <si>
    <t>GE69BG0000000161903626</t>
  </si>
  <si>
    <t>GE41BG0000000192828700</t>
  </si>
  <si>
    <t>GE46BG0000000680890900</t>
  </si>
  <si>
    <t>GE09BG0000000365965158</t>
  </si>
  <si>
    <t>GE89TB7612745061600012</t>
  </si>
  <si>
    <t>GE36BG0000000266765100</t>
  </si>
  <si>
    <t>GE64LB0711152871266001</t>
  </si>
  <si>
    <t>GE41BG0000000768106600</t>
  </si>
  <si>
    <t>GE88BG0000000548140600</t>
  </si>
  <si>
    <t>GE52TB7288545061100072</t>
  </si>
  <si>
    <t>GE84BG0000000866778300</t>
  </si>
  <si>
    <t>GE91TB7448845061600023</t>
  </si>
  <si>
    <t>GE43TB1100000373200811</t>
  </si>
  <si>
    <t>GE60TB7258045061200005</t>
  </si>
  <si>
    <t>GE27TB7129345063300003</t>
  </si>
  <si>
    <t>GE33TB7211345061100006</t>
  </si>
  <si>
    <t>GE83LB0711156664944001</t>
  </si>
  <si>
    <t>GE43TB7309845061100042</t>
  </si>
  <si>
    <t>GE98TB7998145063300002</t>
  </si>
  <si>
    <t>GE08TB7621145063600026</t>
  </si>
  <si>
    <t>GE11TB7385145063600035</t>
  </si>
  <si>
    <t>GE19BG0000000101416199</t>
  </si>
  <si>
    <t>GE59TB7272145069600003</t>
  </si>
  <si>
    <t>GE50TB7841145066300002</t>
  </si>
  <si>
    <t>GE37BG0000000559180700</t>
  </si>
  <si>
    <t>GE87TB7244045061100018</t>
  </si>
  <si>
    <t>GE08BG0000000747892200</t>
  </si>
  <si>
    <t>GE52BG0000000162457317</t>
  </si>
  <si>
    <t>GE88TB7652545063300002</t>
  </si>
  <si>
    <t>GE79TB7260345066300002</t>
  </si>
  <si>
    <t>GE30BG0000000260725600</t>
  </si>
  <si>
    <t>GE34BG0000000473492700</t>
  </si>
  <si>
    <t>GE46TB7663145061100074</t>
  </si>
  <si>
    <t>GE71TB7918145061600004</t>
  </si>
  <si>
    <t>GE27TB7489645064300003</t>
  </si>
  <si>
    <t>GE27TB1100000088179888</t>
  </si>
  <si>
    <t>GE81TB7386645064300010</t>
  </si>
  <si>
    <t>GE89LB0711156851258001</t>
  </si>
  <si>
    <t>GE52LB0711192020373000</t>
  </si>
  <si>
    <t>GE38BG0000000211085900</t>
  </si>
  <si>
    <t>GE45BG0000000100630419</t>
  </si>
  <si>
    <t>GE09TB7621145066300003</t>
  </si>
  <si>
    <t>GE08BG0000000100972040</t>
  </si>
  <si>
    <t>GE31LB0711133758076001</t>
  </si>
  <si>
    <t>GE92TB7632645061100092</t>
  </si>
  <si>
    <t>GE20TB7380745061100015</t>
  </si>
  <si>
    <t>GE19TB3976745063622483</t>
  </si>
  <si>
    <t>GE67TB7096345061100003</t>
  </si>
  <si>
    <t>GE95BG0000000141493000</t>
  </si>
  <si>
    <t>GE36TB0630636010100094</t>
  </si>
  <si>
    <t>GE45TB0675145061622346</t>
  </si>
  <si>
    <t>GE08TB7914045061100047</t>
  </si>
  <si>
    <t>GE87LB0711126969436000</t>
  </si>
  <si>
    <t>GE41BG0000000040305900</t>
  </si>
  <si>
    <t>GE47BG0000000029292800</t>
  </si>
  <si>
    <t>GE18TB7701445061100021</t>
  </si>
  <si>
    <t>GE14LB0711191462607000</t>
  </si>
  <si>
    <t>GE45BG0000000365860138</t>
  </si>
  <si>
    <t>GE21BG0000000103232197</t>
  </si>
  <si>
    <t>GE53BG0000000332142600</t>
  </si>
  <si>
    <t>GE34TB7803045069600001</t>
  </si>
  <si>
    <t>GE71TB1118845063622434</t>
  </si>
  <si>
    <t>GE90TB7154345061100084</t>
  </si>
  <si>
    <t>GE53LB0711114784103000</t>
  </si>
  <si>
    <t>GE09LB0711156366652000</t>
  </si>
  <si>
    <t>GE02VT1000003557684506</t>
  </si>
  <si>
    <t>GE04TB7930145061100090</t>
  </si>
  <si>
    <t>GE09TB7086745061100072</t>
  </si>
  <si>
    <t>GE98BS0000000027436789</t>
  </si>
  <si>
    <t>GE95TB1792645064300001</t>
  </si>
  <si>
    <t>GE10BG0000000851884700</t>
  </si>
  <si>
    <t>GE58TB7214645064300003</t>
  </si>
  <si>
    <t>GE50BG0000000308554000</t>
  </si>
  <si>
    <t>GE96BG0000000346948100</t>
  </si>
  <si>
    <t>GE06LB0711113450032000</t>
  </si>
  <si>
    <t>GE26LB0711122189332000</t>
  </si>
  <si>
    <t>GE49BG0000000101121943</t>
  </si>
  <si>
    <t>GE57TB7755145066300005</t>
  </si>
  <si>
    <t>GE74TB7975245061600005</t>
  </si>
  <si>
    <t>GE83TB7153945061100036</t>
  </si>
  <si>
    <t>GE69TB1142045061622334</t>
  </si>
  <si>
    <t>GE84TB7723245061600009</t>
  </si>
  <si>
    <t>GE32PC0013600100031649</t>
  </si>
  <si>
    <t>GE02TB7660245063300001</t>
  </si>
  <si>
    <t>ფინკა ბანკი</t>
  </si>
  <si>
    <t>ბაზის ბანკი</t>
  </si>
  <si>
    <t>პროკრედიტ</t>
  </si>
  <si>
    <t>669329.29</t>
  </si>
  <si>
    <t>369278.24</t>
  </si>
  <si>
    <t>402065698</t>
  </si>
  <si>
    <t>გიორგი</t>
  </si>
  <si>
    <t>ლიანა ხაბაძე</t>
  </si>
  <si>
    <t>ზაზა ფანჩულიძე</t>
  </si>
  <si>
    <t>მაია სიჭინავა</t>
  </si>
  <si>
    <t>სალომე მეფურიშვილი</t>
  </si>
  <si>
    <t>ევგენი ინჩაგოვი</t>
  </si>
  <si>
    <t>სერგო ეროიანი</t>
  </si>
  <si>
    <t>ბაქარი ღიბრაძე</t>
  </si>
  <si>
    <t>სამველ პერიხანიან</t>
  </si>
  <si>
    <t>შაქრო ხარაბაძე</t>
  </si>
  <si>
    <t xml:space="preserve">
    61001005917
</t>
  </si>
  <si>
    <t xml:space="preserve">
    60002003864
</t>
  </si>
  <si>
    <t xml:space="preserve">
    35001020358
</t>
  </si>
  <si>
    <t xml:space="preserve">
    01017039358
</t>
  </si>
  <si>
    <t xml:space="preserve">
    01018001923
</t>
  </si>
  <si>
    <t xml:space="preserve">
    01019062016
</t>
  </si>
  <si>
    <t xml:space="preserve">
    01001018132
</t>
  </si>
  <si>
    <t xml:space="preserve">
    60001138765
</t>
  </si>
  <si>
    <t xml:space="preserve">
    01027063439
</t>
  </si>
  <si>
    <t xml:space="preserve">
    61006021260
</t>
  </si>
  <si>
    <t>უძრავი ქონება, ქ.ბათუმი, ჭავჭავაძის 95, ს/კ 05.27.13.029, თხოვების ვადა 2 თვით 2020 წლის 23 ნოემბრის ჩათვ.</t>
  </si>
  <si>
    <t>ქ.წყალტუბოში სანატორიუმ "მედეას"მიმდებარე ტერიტორიაზე გასამათ შეხვედრაზე მუსიკალური ნაწარმოების შესრულება</t>
  </si>
  <si>
    <t>უძრავი ქონება, ქ.რუსთავი რჩეულიშვილის # 18 ს/კ 02.05.02.200.01.028,თხოვების ვადა 2020 წლის 30 ნოემბრის პერიოდისთვის</t>
  </si>
  <si>
    <t>ფართის ფასადი ქ.თბილისი, მცხეთის ქ# 6, ს/კ 01.14.11.036.005.01.500</t>
  </si>
  <si>
    <t>ქ.ქუთაისში ყოფილი პარლამენტის წინ გამართულ შეხვედრაზე შესრულებული მუსიკალური ნაწარმოებები</t>
  </si>
  <si>
    <t>საკუთრებაში არსებული ფართის ფასადი, ქ.თბილისი ჭავჭავაძის გამზ #22, ს/კ 01.14.11.008.002.01.006, თხოვების ვადა 2020 წლის 30 ნოემბრის ჩათვ</t>
  </si>
  <si>
    <t>ქ.ბათუმში ჟღენტის ქ.# 1 გამართულ შეხვედრაზე შესრულებული მუსიკალური კომპოზიცია</t>
  </si>
  <si>
    <t>ავტომობილი, მარკა MERCEDES-BENZ SPRINTER, ნომერი AA990AL,გამოშვების წელი 2003,ფერი თეთრი, თხოვების ვადა 2020 წლის 31 ოქტომბრის საარჩ.კამპანიის პერიოდში</t>
  </si>
  <si>
    <t xml:space="preserve">თხოვება </t>
  </si>
  <si>
    <t>ჩუქება</t>
  </si>
  <si>
    <t>23/09/2020</t>
  </si>
  <si>
    <t>01/10/2020</t>
  </si>
  <si>
    <t>03/10/2020</t>
  </si>
  <si>
    <t>07/10/2020</t>
  </si>
  <si>
    <t>შპს "ლაივ დეველოპმენტი"</t>
  </si>
  <si>
    <t>სახის ამომცნობი თერმო ტერმინალი</t>
  </si>
  <si>
    <t>არასწორად გადარიცხული თანხა</t>
  </si>
  <si>
    <t>1.6.4.3</t>
  </si>
  <si>
    <t>საპენსიოს თანხა</t>
  </si>
  <si>
    <t>1.6.4.4</t>
  </si>
  <si>
    <t>მომსახურება (DIGITALOCEAN)</t>
  </si>
  <si>
    <t>ვებ გვერდის დამზადება</t>
  </si>
  <si>
    <t>განათებისა და გახმოვანების აპარატურით მომსახურების თანხა</t>
  </si>
  <si>
    <t>ტელეპრომპტერით მომსახურება</t>
  </si>
  <si>
    <t>მომსახურება SurveyMonkey</t>
  </si>
  <si>
    <t>მომსახურება (socialbakers)</t>
  </si>
  <si>
    <t>ღონისძიების ტექნიკური ორგანიზება</t>
  </si>
  <si>
    <t>გახმოვანების აპარატურით მომსახურება</t>
  </si>
  <si>
    <t>ღონისძიებების ვიდეოგადაღების მომსახურება</t>
  </si>
  <si>
    <t>ღონისძიებაზე გასართობი წარმოდგენის გამართვა</t>
  </si>
  <si>
    <t>მომსახურება GOOGLE *ADS</t>
  </si>
  <si>
    <t>მომსახურება Epidemic Sound</t>
  </si>
  <si>
    <t>გუგუნავა</t>
  </si>
  <si>
    <t>ნათია</t>
  </si>
  <si>
    <t>ლექვინაძე</t>
  </si>
  <si>
    <t>ირაკლი</t>
  </si>
  <si>
    <t>სტეფნაძე-იაშვილი</t>
  </si>
  <si>
    <t>ირმა</t>
  </si>
  <si>
    <t>ბახტაძე</t>
  </si>
  <si>
    <t>ნინო</t>
  </si>
  <si>
    <t>ლევან</t>
  </si>
  <si>
    <t>თარხნიშვილი</t>
  </si>
  <si>
    <t>გვანცა</t>
  </si>
  <si>
    <t>ჩუბინიძე</t>
  </si>
  <si>
    <t>ფიქრია</t>
  </si>
  <si>
    <t>ბაღდავაძე</t>
  </si>
  <si>
    <t>ანა</t>
  </si>
  <si>
    <t>ჯიქურიძე</t>
  </si>
  <si>
    <t>ილია</t>
  </si>
  <si>
    <t>მაღალაშვილი</t>
  </si>
  <si>
    <t>თენგიზ</t>
  </si>
  <si>
    <t>სამხარაძე</t>
  </si>
  <si>
    <t>თამარ</t>
  </si>
  <si>
    <t>ყაჯრიშვილი</t>
  </si>
  <si>
    <t>ბესიკ</t>
  </si>
  <si>
    <t>დონაძე</t>
  </si>
  <si>
    <t>ავთანდილ</t>
  </si>
  <si>
    <t>იაკობიძე</t>
  </si>
  <si>
    <t>გოგოლიძე</t>
  </si>
  <si>
    <t>სესიტაშვილი</t>
  </si>
  <si>
    <t>ზაური</t>
  </si>
  <si>
    <t>ღარიბაშვილი</t>
  </si>
  <si>
    <t>არველაძე</t>
  </si>
  <si>
    <t>ბესარიონ</t>
  </si>
  <si>
    <t>ბადრი</t>
  </si>
  <si>
    <t>მაისურაძე</t>
  </si>
  <si>
    <t>შავაძე</t>
  </si>
  <si>
    <t>ილიკო</t>
  </si>
  <si>
    <t>ქიზიყურაშვილი</t>
  </si>
  <si>
    <t xml:space="preserve">ხელმძღვანელი                                                  ბუღალტერი (ან საამისოდ უფლებამოსილი </t>
  </si>
  <si>
    <t>01008005188</t>
  </si>
  <si>
    <t>39001002749</t>
  </si>
  <si>
    <t>01024024859</t>
  </si>
  <si>
    <t>01024010940</t>
  </si>
  <si>
    <t>13001014407</t>
  </si>
  <si>
    <t>17001007664</t>
  </si>
  <si>
    <t>01001079228</t>
  </si>
  <si>
    <t>01008016208</t>
  </si>
  <si>
    <t>01015001535</t>
  </si>
  <si>
    <t>01012002753</t>
  </si>
  <si>
    <t>13001010212</t>
  </si>
  <si>
    <t>01019031000</t>
  </si>
  <si>
    <t>01016002324</t>
  </si>
  <si>
    <t>01013013518</t>
  </si>
  <si>
    <t>სასწავლო ცენტრის ხელმძღვანელი</t>
  </si>
  <si>
    <t>სასწავლო ცენტრი, ტრენერი</t>
  </si>
  <si>
    <t>სასწავლო ცენტრი, სოციალური მედიის საკითხ. ტრენერი</t>
  </si>
  <si>
    <t>სასწავლო ცენტრი, ტრენერი მედია მონიტორ. საკითხ.</t>
  </si>
  <si>
    <t>სასწავლო ცენტრი, გენდერ ოფიცერი</t>
  </si>
  <si>
    <t>სასწავლო ცენტრი, ტრენერი იურიდიულ საკითხებში</t>
  </si>
  <si>
    <t>შრომის უსაფრთხოების სპეციალისტი</t>
  </si>
  <si>
    <t>იურიდიული სამსახურის უფროსი</t>
  </si>
  <si>
    <t>ბუღალტერი</t>
  </si>
  <si>
    <t xml:space="preserve">მატერიალურ-ტექნიკ. უზრ. და შესყიდვ. სამსახურის უფროსი </t>
  </si>
  <si>
    <t>მატერიალურ-ტექნიკ. უზრ. და შესყიდვ. სამსახ, სპეციალისტი</t>
  </si>
  <si>
    <t>რეგიონალური სამსახური, სპეციალისტი</t>
  </si>
  <si>
    <t>მატერიალურ-ტექნიკ. უზრ. და შესყიდვ. სამსახ, მძღოლი</t>
  </si>
  <si>
    <t>შპს "ნიუპრინტი"</t>
  </si>
  <si>
    <t>400277829</t>
  </si>
  <si>
    <t>ი/მ გოგიტა პაქსაძე</t>
  </si>
  <si>
    <t>61001058184</t>
  </si>
  <si>
    <t>მაისურები ბრენდირებით</t>
  </si>
  <si>
    <t>შპს "მარკა"</t>
  </si>
  <si>
    <t>445394430</t>
  </si>
  <si>
    <t>მიკროავტობუსის ბრენდირება</t>
  </si>
  <si>
    <t>445394431</t>
  </si>
  <si>
    <t>445394432</t>
  </si>
  <si>
    <t>შპს "ონ.ჯი"</t>
  </si>
  <si>
    <t>405295265</t>
  </si>
  <si>
    <t>შეუზღუდავი რელიზების განთავსება საიტზე</t>
  </si>
  <si>
    <t>შპს "ნიუპოსტი"</t>
  </si>
  <si>
    <t>400056265</t>
  </si>
  <si>
    <t>შპს "გურია ნიუსი"</t>
  </si>
  <si>
    <t>441994585</t>
  </si>
  <si>
    <t>სატელევიზიო რეკლამის ხარჯი</t>
  </si>
  <si>
    <t>შპს "სამაუწყებლო კომპანია რუსთავი 2"</t>
  </si>
  <si>
    <t>211352016</t>
  </si>
  <si>
    <t>შპს "ტელეკომპანია პირველი"</t>
  </si>
  <si>
    <t>405034190</t>
  </si>
  <si>
    <t>შპს "მთავარი არხი"</t>
  </si>
  <si>
    <t>404574518</t>
  </si>
  <si>
    <t>შპს "ტელეიმედი"</t>
  </si>
  <si>
    <t>202188612</t>
  </si>
  <si>
    <t>სატრანსპორტო საშუალებებზე განთავსებული რეკლამა</t>
  </si>
  <si>
    <t>შპს "ვიპ ტური"</t>
  </si>
  <si>
    <t>400208565</t>
  </si>
  <si>
    <t>მოსაწვევები ა6,</t>
  </si>
  <si>
    <t>შპს "ემ ეს ჯგუფი"</t>
  </si>
  <si>
    <t>404404122</t>
  </si>
  <si>
    <t>404404123</t>
  </si>
  <si>
    <t>ბანერი,ბადესტიკერი</t>
  </si>
  <si>
    <t>შპს "თეგი"</t>
  </si>
  <si>
    <t>402017526</t>
  </si>
  <si>
    <t>აბრები, დროშა</t>
  </si>
  <si>
    <t>შპს "ფლაი ტივი"</t>
  </si>
  <si>
    <t>404518143</t>
  </si>
  <si>
    <t>სატელეფონო მომსახურება</t>
  </si>
  <si>
    <t>გარმოშკა(შავგულიძე აზერბაიჯანული)</t>
  </si>
  <si>
    <t>ტრიპლეტი(ახვლედიანი)</t>
  </si>
  <si>
    <t>ხელშეკრულება ხალხთან, (აზერბაიჯანული)</t>
  </si>
  <si>
    <t>პლაკატები (მესხი,ხელაშვილი)</t>
  </si>
  <si>
    <t>ტრიპლეტი (ძოწენიძე)</t>
  </si>
  <si>
    <t>ტრიპლეტი,დუპლეტი (დევნილები,ბუცხრიკიძე)</t>
  </si>
  <si>
    <t>ბუკლეტი</t>
  </si>
  <si>
    <t>წერილი,ფლაერი</t>
  </si>
  <si>
    <t>პლაკატი</t>
  </si>
  <si>
    <t>კალენდარი</t>
  </si>
  <si>
    <t>პოსტერი</t>
  </si>
  <si>
    <t>მოცულობითი ასოები</t>
  </si>
  <si>
    <t>ბანერი</t>
  </si>
  <si>
    <t>სტიკერი,ბადესტიკერი</t>
  </si>
  <si>
    <t>ი/მ კახაბერ კვარაცხელია</t>
  </si>
  <si>
    <t>51001003676</t>
  </si>
  <si>
    <t>სარეკლამო ხასიათის ბანერის განთავსება</t>
  </si>
  <si>
    <t>შპს "კაბადონი+"</t>
  </si>
  <si>
    <t>205186065</t>
  </si>
  <si>
    <t>სავიზიტო ბარათი</t>
  </si>
  <si>
    <t>შპს "დეიზი"</t>
  </si>
  <si>
    <t>249271167</t>
  </si>
  <si>
    <t>პრესბანერი</t>
  </si>
  <si>
    <t>ბანერები</t>
  </si>
  <si>
    <t xml:space="preserve">ბანერი </t>
  </si>
  <si>
    <t xml:space="preserve">ბანერები </t>
  </si>
  <si>
    <t>მაისური მაჟორიტარები</t>
  </si>
  <si>
    <t>შტენდერი</t>
  </si>
  <si>
    <t>ბანერი შტენდერის</t>
  </si>
  <si>
    <t xml:space="preserve">ბარათი ა6, </t>
  </si>
  <si>
    <t>1326801</t>
  </si>
  <si>
    <t>ბათუმი, მ. აბაშიძის ქ. 53</t>
  </si>
  <si>
    <t>05.22.20.002.01.013</t>
  </si>
  <si>
    <t>01008000927</t>
  </si>
  <si>
    <t>ნინო ნოღაიდელი</t>
  </si>
  <si>
    <t>01.09.20202-31.12.2020</t>
  </si>
  <si>
    <t>01012000665</t>
  </si>
  <si>
    <t>ი/მ რუნედი</t>
  </si>
  <si>
    <t>ჭუჭულაშვილი</t>
  </si>
  <si>
    <t>150 ლ ყოველ 10 დღეში</t>
  </si>
  <si>
    <t>სს სილქნეტი</t>
  </si>
  <si>
    <t>მომსახურება</t>
  </si>
  <si>
    <t>შპს საქართველოს ფოსტა</t>
  </si>
  <si>
    <t>შპს ტორი პლუსი</t>
  </si>
  <si>
    <t>შპს დეიზი</t>
  </si>
  <si>
    <t>09/22/2020-10/12/2020</t>
  </si>
  <si>
    <t>მიკროავტობუსი</t>
  </si>
  <si>
    <t>DODGE&lt;SPRINTER 3500, ნომერი VV979DD, ვადა  31.10.2020</t>
  </si>
  <si>
    <t>1.09.2020-30.11.2020</t>
  </si>
  <si>
    <t>19.09.2020-31.10.2020</t>
  </si>
  <si>
    <t>06.10.2020-31.10.2020</t>
  </si>
  <si>
    <t>06.1.2020-31.10.2020</t>
  </si>
  <si>
    <t>25.09.2020-31.10.2020</t>
  </si>
  <si>
    <t>06.08.2020-31.10.2020</t>
  </si>
  <si>
    <t>26.08.2020-31.10.2020</t>
  </si>
  <si>
    <t>16.09.2020-31.10.2020</t>
  </si>
  <si>
    <t>17.09.2020-07.10.2020</t>
  </si>
  <si>
    <t>15.09.2020-31.10.2020</t>
  </si>
  <si>
    <t>25.09.2020</t>
  </si>
  <si>
    <t>09.10.2020-6 კვირის ვადით</t>
  </si>
  <si>
    <t>06.10.2020-6 კვირის ვადით</t>
  </si>
  <si>
    <t>18.08.2020-31.12.2020</t>
  </si>
  <si>
    <t>10.09.2020-31.12.2020</t>
  </si>
  <si>
    <t>27.04.2020-31.12.2020</t>
  </si>
  <si>
    <t>08.09.2020-31.10.2020</t>
  </si>
  <si>
    <t>11.09.2020-29.10.2020</t>
  </si>
  <si>
    <t>20.08.2020-20.11.2020</t>
  </si>
  <si>
    <t>31.08.2020-31.10.2020</t>
  </si>
  <si>
    <t>08.08.2020-1წ ვადით</t>
  </si>
  <si>
    <t>05.10.2020-05.11.2020</t>
  </si>
  <si>
    <t>02.04.04.065.01.001</t>
  </si>
  <si>
    <t>ლიანა შუბითიძე</t>
  </si>
  <si>
    <t>ქ.რუსთავი თბილისის ქ#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</si>
</sst>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Sylfaen"/>
      <family val="1"/>
    </font>
    <font>
      <sz val="11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1"/>
      <color rgb="FF1F497D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25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3" xfId="2" applyFont="1" applyFill="1" applyBorder="1" applyAlignment="1" applyProtection="1">
      <alignment horizontal="center" vertical="top" wrapText="1"/>
    </xf>
    <xf numFmtId="1" fontId="24" fillId="5" borderId="23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4" xfId="2" applyFont="1" applyFill="1" applyBorder="1" applyAlignment="1" applyProtection="1">
      <alignment horizontal="left" vertical="top"/>
      <protection locked="0"/>
    </xf>
    <xf numFmtId="0" fontId="24" fillId="5" borderId="24" xfId="2" applyFont="1" applyFill="1" applyBorder="1" applyAlignment="1" applyProtection="1">
      <alignment horizontal="left" vertical="top" wrapText="1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1" fontId="24" fillId="5" borderId="25" xfId="2" applyNumberFormat="1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8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7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9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19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vertical="center" wrapText="1"/>
      <protection locked="0"/>
    </xf>
    <xf numFmtId="14" fontId="32" fillId="0" borderId="19" xfId="9" applyNumberFormat="1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2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2" xfId="0" applyFont="1" applyFill="1" applyBorder="1" applyAlignment="1" applyProtection="1">
      <alignment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2" xfId="0" applyFont="1" applyFill="1" applyBorder="1" applyAlignment="1">
      <alignment vertical="center"/>
    </xf>
    <xf numFmtId="2" fontId="24" fillId="0" borderId="22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33" xfId="9" applyFont="1" applyFill="1" applyBorder="1" applyAlignment="1" applyProtection="1">
      <alignment horizontal="center" vertical="center"/>
    </xf>
    <xf numFmtId="0" fontId="29" fillId="5" borderId="34" xfId="9" applyFont="1" applyFill="1" applyBorder="1" applyAlignment="1" applyProtection="1">
      <alignment horizontal="center" vertical="center"/>
    </xf>
    <xf numFmtId="0" fontId="29" fillId="5" borderId="35" xfId="9" applyFont="1" applyFill="1" applyBorder="1" applyAlignment="1" applyProtection="1">
      <alignment horizontal="center" vertical="center"/>
    </xf>
    <xf numFmtId="4" fontId="22" fillId="5" borderId="1" xfId="1" applyNumberFormat="1" applyFont="1" applyFill="1" applyBorder="1" applyAlignment="1" applyProtection="1">
      <alignment horizontal="right" vertical="center"/>
    </xf>
    <xf numFmtId="2" fontId="17" fillId="0" borderId="1" xfId="0" applyNumberFormat="1" applyFont="1" applyBorder="1" applyAlignment="1" applyProtection="1">
      <alignment vertical="center" wrapText="1"/>
      <protection locked="0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center" wrapText="1"/>
    </xf>
    <xf numFmtId="2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Protection="1">
      <protection locked="0"/>
    </xf>
    <xf numFmtId="1" fontId="17" fillId="0" borderId="1" xfId="0" applyNumberFormat="1" applyFont="1" applyFill="1" applyBorder="1" applyProtection="1">
      <protection locked="0"/>
    </xf>
    <xf numFmtId="2" fontId="17" fillId="0" borderId="1" xfId="0" applyNumberFormat="1" applyFont="1" applyFill="1" applyBorder="1" applyProtection="1">
      <protection locked="0"/>
    </xf>
    <xf numFmtId="0" fontId="36" fillId="0" borderId="1" xfId="5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/>
      <protection locked="0"/>
    </xf>
    <xf numFmtId="1" fontId="17" fillId="0" borderId="1" xfId="2" applyNumberFormat="1" applyFont="1" applyFill="1" applyBorder="1" applyAlignment="1" applyProtection="1">
      <alignment vertical="center" wrapText="1"/>
      <protection locked="0"/>
    </xf>
    <xf numFmtId="14" fontId="36" fillId="0" borderId="1" xfId="5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22" fillId="0" borderId="1" xfId="2" applyFont="1" applyFill="1" applyBorder="1" applyAlignment="1" applyProtection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5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22" fillId="5" borderId="0" xfId="3" applyFont="1" applyFill="1" applyProtection="1"/>
    <xf numFmtId="0" fontId="17" fillId="0" borderId="0" xfId="3" applyFont="1"/>
    <xf numFmtId="0" fontId="17" fillId="2" borderId="0" xfId="3" applyFont="1" applyFill="1" applyProtection="1"/>
    <xf numFmtId="0" fontId="17" fillId="2" borderId="0" xfId="3" applyFont="1" applyFill="1"/>
    <xf numFmtId="0" fontId="22" fillId="5" borderId="0" xfId="1" applyFont="1" applyFill="1" applyAlignment="1" applyProtection="1">
      <alignment horizontal="left" vertical="center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>
      <alignment horizontal="left" vertical="center" wrapText="1"/>
    </xf>
    <xf numFmtId="0" fontId="17" fillId="0" borderId="29" xfId="15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5" applyFont="1" applyFill="1" applyBorder="1" applyAlignment="1" applyProtection="1">
      <alignment horizontal="left" vertical="center" wrapText="1"/>
      <protection locked="0"/>
    </xf>
    <xf numFmtId="49" fontId="17" fillId="0" borderId="29" xfId="0" applyNumberFormat="1" applyFont="1" applyFill="1" applyBorder="1" applyAlignment="1">
      <alignment horizontal="center" vertical="center" wrapText="1"/>
    </xf>
    <xf numFmtId="0" fontId="17" fillId="0" borderId="0" xfId="3" applyFont="1" applyFill="1"/>
    <xf numFmtId="0" fontId="17" fillId="0" borderId="1" xfId="15" applyFont="1" applyFill="1" applyBorder="1" applyAlignment="1" applyProtection="1">
      <alignment vertical="center" wrapText="1"/>
      <protection locked="0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2" fontId="17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3" applyFont="1" applyFill="1" applyBorder="1" applyProtection="1">
      <protection locked="0"/>
    </xf>
    <xf numFmtId="0" fontId="17" fillId="0" borderId="1" xfId="3" applyFont="1" applyFill="1" applyBorder="1"/>
    <xf numFmtId="0" fontId="17" fillId="0" borderId="1" xfId="3" applyFont="1" applyFill="1" applyBorder="1" applyAlignment="1" applyProtection="1">
      <alignment horizontal="center"/>
      <protection locked="0"/>
    </xf>
    <xf numFmtId="0" fontId="17" fillId="0" borderId="1" xfId="3" applyFont="1" applyFill="1" applyBorder="1" applyAlignment="1" applyProtection="1">
      <alignment horizontal="left"/>
      <protection locked="0"/>
    </xf>
    <xf numFmtId="49" fontId="17" fillId="0" borderId="1" xfId="3" applyNumberFormat="1" applyFont="1" applyFill="1" applyBorder="1" applyProtection="1">
      <protection locked="0"/>
    </xf>
    <xf numFmtId="49" fontId="17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7" fillId="0" borderId="1" xfId="3" applyFont="1" applyFill="1" applyBorder="1" applyAlignment="1">
      <alignment horizontal="left"/>
    </xf>
    <xf numFmtId="2" fontId="19" fillId="0" borderId="1" xfId="15" applyNumberFormat="1" applyFont="1" applyBorder="1" applyAlignment="1" applyProtection="1">
      <alignment horizontal="center" vertical="center" wrapText="1"/>
      <protection locked="0"/>
    </xf>
    <xf numFmtId="2" fontId="19" fillId="0" borderId="1" xfId="15" applyNumberFormat="1" applyFont="1" applyBorder="1" applyAlignment="1" applyProtection="1">
      <alignment horizontal="left" vertical="center" wrapText="1"/>
      <protection locked="0"/>
    </xf>
    <xf numFmtId="49" fontId="19" fillId="0" borderId="1" xfId="15" applyNumberFormat="1" applyFont="1" applyBorder="1" applyAlignment="1" applyProtection="1">
      <alignment horizontal="left" vertical="center" wrapText="1"/>
      <protection locked="0"/>
    </xf>
    <xf numFmtId="0" fontId="17" fillId="0" borderId="1" xfId="3" applyFont="1" applyBorder="1" applyAlignment="1" applyProtection="1">
      <alignment vertical="center"/>
      <protection locked="0"/>
    </xf>
    <xf numFmtId="0" fontId="17" fillId="0" borderId="1" xfId="3" applyFont="1" applyBorder="1" applyAlignment="1" applyProtection="1">
      <alignment horizontal="center"/>
      <protection locked="0"/>
    </xf>
    <xf numFmtId="2" fontId="17" fillId="0" borderId="1" xfId="3" applyNumberFormat="1" applyFont="1" applyBorder="1" applyAlignment="1" applyProtection="1">
      <alignment horizontal="left"/>
      <protection locked="0"/>
    </xf>
    <xf numFmtId="0" fontId="17" fillId="0" borderId="1" xfId="3" applyFont="1" applyBorder="1" applyAlignment="1" applyProtection="1">
      <alignment horizontal="left"/>
      <protection locked="0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3" xfId="3" applyFont="1" applyBorder="1"/>
    <xf numFmtId="0" fontId="19" fillId="0" borderId="1" xfId="4" applyFont="1" applyFill="1" applyBorder="1" applyAlignment="1" applyProtection="1">
      <alignment vertical="center" wrapText="1"/>
      <protection locked="0"/>
    </xf>
    <xf numFmtId="14" fontId="19" fillId="0" borderId="1" xfId="15" applyNumberFormat="1" applyFont="1" applyFill="1" applyBorder="1" applyAlignment="1" applyProtection="1">
      <alignment vertical="center" wrapText="1"/>
      <protection locked="0"/>
    </xf>
    <xf numFmtId="4" fontId="19" fillId="2" borderId="1" xfId="3" applyNumberFormat="1" applyFont="1" applyFill="1" applyBorder="1"/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2" fontId="38" fillId="0" borderId="1" xfId="0" applyNumberFormat="1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left" vertical="center"/>
    </xf>
    <xf numFmtId="0" fontId="11" fillId="0" borderId="0" xfId="3" applyFont="1" applyFill="1"/>
    <xf numFmtId="4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/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0" fontId="29" fillId="5" borderId="36" xfId="9" applyFont="1" applyFill="1" applyBorder="1" applyAlignment="1" applyProtection="1">
      <alignment horizontal="center" vertical="center"/>
    </xf>
    <xf numFmtId="0" fontId="29" fillId="5" borderId="37" xfId="9" applyFont="1" applyFill="1" applyBorder="1" applyAlignment="1" applyProtection="1">
      <alignment horizontal="center" vertical="center"/>
    </xf>
    <xf numFmtId="0" fontId="11" fillId="0" borderId="1" xfId="0" applyFont="1" applyFill="1" applyBorder="1" applyProtection="1"/>
    <xf numFmtId="0" fontId="32" fillId="0" borderId="1" xfId="9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>
      <alignment horizontal="center" wrapText="1"/>
    </xf>
    <xf numFmtId="0" fontId="32" fillId="0" borderId="1" xfId="9" applyFont="1" applyFill="1" applyBorder="1" applyAlignment="1" applyProtection="1">
      <alignment vertical="center" wrapText="1"/>
      <protection locked="0"/>
    </xf>
    <xf numFmtId="2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1" xfId="0" applyNumberFormat="1" applyFont="1" applyFill="1" applyBorder="1" applyAlignment="1">
      <alignment horizontal="center" wrapText="1"/>
    </xf>
    <xf numFmtId="0" fontId="32" fillId="0" borderId="1" xfId="9" applyFont="1" applyFill="1" applyBorder="1" applyAlignment="1" applyProtection="1">
      <alignment vertical="center"/>
      <protection locked="0"/>
    </xf>
    <xf numFmtId="49" fontId="32" fillId="0" borderId="1" xfId="9" applyNumberFormat="1" applyFont="1" applyFill="1" applyBorder="1" applyAlignment="1" applyProtection="1">
      <alignment vertical="center"/>
      <protection locked="0"/>
    </xf>
    <xf numFmtId="0" fontId="17" fillId="5" borderId="0" xfId="3" applyFont="1" applyFill="1" applyAlignment="1" applyProtection="1">
      <alignment horizontal="center"/>
    </xf>
    <xf numFmtId="0" fontId="17" fillId="5" borderId="0" xfId="3" applyFont="1" applyFill="1" applyBorder="1" applyAlignment="1" applyProtection="1">
      <alignment horizontal="center"/>
    </xf>
    <xf numFmtId="0" fontId="17" fillId="2" borderId="0" xfId="3" applyFont="1" applyFill="1" applyBorder="1" applyAlignment="1" applyProtection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0" fillId="0" borderId="1" xfId="0" applyFill="1" applyBorder="1"/>
    <xf numFmtId="0" fontId="29" fillId="5" borderId="14" xfId="9" applyFont="1" applyFill="1" applyBorder="1" applyAlignment="1" applyProtection="1">
      <alignment vertical="center" wrapText="1"/>
    </xf>
    <xf numFmtId="0" fontId="29" fillId="5" borderId="33" xfId="9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horizontal="left" vertical="center"/>
    </xf>
    <xf numFmtId="0" fontId="19" fillId="5" borderId="0" xfId="9" applyFont="1" applyFill="1" applyAlignment="1" applyProtection="1">
      <alignment horizontal="left" vertical="center"/>
      <protection locked="0"/>
    </xf>
    <xf numFmtId="0" fontId="27" fillId="5" borderId="0" xfId="9" applyFont="1" applyFill="1" applyBorder="1" applyAlignment="1" applyProtection="1">
      <alignment horizontal="left" vertical="center"/>
    </xf>
    <xf numFmtId="0" fontId="29" fillId="5" borderId="15" xfId="9" applyFont="1" applyFill="1" applyBorder="1" applyAlignment="1" applyProtection="1">
      <alignment horizontal="left" vertical="center" wrapText="1"/>
    </xf>
    <xf numFmtId="0" fontId="29" fillId="5" borderId="34" xfId="9" applyFont="1" applyFill="1" applyBorder="1" applyAlignment="1" applyProtection="1">
      <alignment horizontal="left" vertical="center"/>
    </xf>
    <xf numFmtId="0" fontId="32" fillId="0" borderId="1" xfId="9" applyFont="1" applyFill="1" applyBorder="1" applyAlignment="1" applyProtection="1">
      <alignment horizontal="left" vertical="center"/>
      <protection locked="0"/>
    </xf>
    <xf numFmtId="0" fontId="32" fillId="0" borderId="20" xfId="9" applyFont="1" applyBorder="1" applyAlignment="1" applyProtection="1">
      <alignment horizontal="left" vertical="center"/>
      <protection locked="0"/>
    </xf>
    <xf numFmtId="14" fontId="19" fillId="2" borderId="0" xfId="9" applyNumberFormat="1" applyFont="1" applyFill="1" applyBorder="1" applyAlignment="1" applyProtection="1">
      <alignment horizontal="left" vertical="center"/>
    </xf>
    <xf numFmtId="49" fontId="19" fillId="2" borderId="0" xfId="9" applyNumberFormat="1" applyFont="1" applyFill="1" applyBorder="1" applyAlignment="1" applyProtection="1">
      <alignment horizontal="left" vertical="center"/>
      <protection locked="0"/>
    </xf>
    <xf numFmtId="0" fontId="19" fillId="2" borderId="0" xfId="9" applyFont="1" applyFill="1" applyBorder="1" applyAlignment="1" applyProtection="1">
      <alignment horizontal="left" vertical="center"/>
      <protection locked="0"/>
    </xf>
    <xf numFmtId="0" fontId="19" fillId="2" borderId="3" xfId="9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27" fillId="0" borderId="0" xfId="9" applyFont="1" applyAlignment="1" applyProtection="1">
      <alignment horizontal="left" vertical="center"/>
      <protection locked="0"/>
    </xf>
    <xf numFmtId="2" fontId="17" fillId="0" borderId="1" xfId="3" applyNumberFormat="1" applyFont="1" applyFill="1" applyBorder="1" applyAlignment="1" applyProtection="1">
      <alignment horizontal="left"/>
      <protection locked="0"/>
    </xf>
    <xf numFmtId="0" fontId="17" fillId="5" borderId="0" xfId="0" applyFont="1" applyFill="1" applyAlignment="1" applyProtection="1"/>
    <xf numFmtId="0" fontId="17" fillId="5" borderId="0" xfId="0" applyFont="1" applyFill="1" applyBorder="1" applyAlignment="1" applyProtection="1"/>
    <xf numFmtId="0" fontId="17" fillId="2" borderId="0" xfId="0" applyFont="1" applyFill="1" applyBorder="1" applyAlignment="1" applyProtection="1"/>
    <xf numFmtId="3" fontId="22" fillId="6" borderId="1" xfId="1" applyNumberFormat="1" applyFont="1" applyFill="1" applyBorder="1" applyAlignment="1" applyProtection="1">
      <alignment vertical="center" wrapText="1"/>
    </xf>
    <xf numFmtId="0" fontId="17" fillId="0" borderId="2" xfId="1" applyFont="1" applyFill="1" applyBorder="1" applyAlignment="1" applyProtection="1">
      <alignment vertical="center" wrapText="1"/>
    </xf>
    <xf numFmtId="0" fontId="22" fillId="0" borderId="2" xfId="1" applyFont="1" applyFill="1" applyBorder="1" applyAlignment="1" applyProtection="1">
      <alignment vertical="center" wrapText="1"/>
    </xf>
    <xf numFmtId="0" fontId="22" fillId="2" borderId="0" xfId="0" applyFont="1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17" fillId="0" borderId="0" xfId="0" applyFont="1" applyAlignment="1" applyProtection="1">
      <protection locked="0"/>
    </xf>
    <xf numFmtId="0" fontId="0" fillId="2" borderId="0" xfId="0" applyFill="1" applyAlignment="1"/>
    <xf numFmtId="0" fontId="32" fillId="0" borderId="38" xfId="9" applyFont="1" applyFill="1" applyBorder="1" applyAlignment="1" applyProtection="1">
      <alignment horizontal="center" vertical="center"/>
      <protection locked="0"/>
    </xf>
    <xf numFmtId="14" fontId="32" fillId="0" borderId="29" xfId="9" applyNumberFormat="1" applyFont="1" applyFill="1" applyBorder="1" applyAlignment="1" applyProtection="1">
      <alignment vertical="center" wrapText="1"/>
      <protection locked="0"/>
    </xf>
    <xf numFmtId="0" fontId="32" fillId="0" borderId="29" xfId="9" applyFont="1" applyFill="1" applyBorder="1" applyAlignment="1" applyProtection="1">
      <alignment vertical="center" wrapText="1"/>
      <protection locked="0"/>
    </xf>
    <xf numFmtId="0" fontId="32" fillId="0" borderId="38" xfId="9" applyFont="1" applyFill="1" applyBorder="1" applyAlignment="1" applyProtection="1">
      <alignment vertical="center" wrapText="1"/>
      <protection locked="0"/>
    </xf>
    <xf numFmtId="49" fontId="32" fillId="0" borderId="29" xfId="9" applyNumberFormat="1" applyFont="1" applyFill="1" applyBorder="1" applyAlignment="1" applyProtection="1">
      <alignment vertical="center"/>
      <protection locked="0"/>
    </xf>
    <xf numFmtId="0" fontId="32" fillId="0" borderId="39" xfId="9" applyFont="1" applyFill="1" applyBorder="1" applyAlignment="1" applyProtection="1">
      <alignment horizontal="center" vertical="center"/>
      <protection locked="0"/>
    </xf>
    <xf numFmtId="14" fontId="32" fillId="0" borderId="28" xfId="9" applyNumberFormat="1" applyFont="1" applyFill="1" applyBorder="1" applyAlignment="1" applyProtection="1">
      <alignment vertical="center" wrapText="1"/>
      <protection locked="0"/>
    </xf>
    <xf numFmtId="0" fontId="32" fillId="0" borderId="28" xfId="9" applyFont="1" applyFill="1" applyBorder="1" applyAlignment="1" applyProtection="1">
      <alignment vertical="center" wrapText="1"/>
      <protection locked="0"/>
    </xf>
    <xf numFmtId="0" fontId="32" fillId="0" borderId="39" xfId="9" applyFont="1" applyFill="1" applyBorder="1" applyAlignment="1" applyProtection="1">
      <alignment vertical="center" wrapText="1"/>
      <protection locked="0"/>
    </xf>
    <xf numFmtId="49" fontId="32" fillId="0" borderId="28" xfId="9" applyNumberFormat="1" applyFont="1" applyFill="1" applyBorder="1" applyAlignment="1" applyProtection="1">
      <alignment vertical="center"/>
      <protection locked="0"/>
    </xf>
    <xf numFmtId="0" fontId="27" fillId="0" borderId="1" xfId="9" applyFont="1" applyFill="1" applyBorder="1" applyAlignment="1" applyProtection="1">
      <alignment vertical="center"/>
      <protection locked="0"/>
    </xf>
    <xf numFmtId="0" fontId="39" fillId="0" borderId="1" xfId="0" applyFont="1" applyFill="1" applyBorder="1"/>
    <xf numFmtId="0" fontId="0" fillId="0" borderId="1" xfId="0" applyFill="1" applyBorder="1" applyProtection="1"/>
    <xf numFmtId="0" fontId="27" fillId="0" borderId="1" xfId="9" applyFont="1" applyBorder="1" applyAlignment="1" applyProtection="1">
      <alignment vertical="center"/>
      <protection locked="0"/>
    </xf>
    <xf numFmtId="0" fontId="17" fillId="5" borderId="0" xfId="0" applyFont="1" applyFill="1" applyBorder="1" applyAlignment="1">
      <alignment horizontal="left" vertical="center"/>
    </xf>
    <xf numFmtId="14" fontId="19" fillId="5" borderId="0" xfId="9" applyNumberFormat="1" applyFont="1" applyFill="1" applyBorder="1" applyAlignment="1" applyProtection="1">
      <alignment horizontal="left" vertical="center"/>
    </xf>
    <xf numFmtId="49" fontId="19" fillId="5" borderId="0" xfId="9" applyNumberFormat="1" applyFont="1" applyFill="1" applyBorder="1" applyAlignment="1" applyProtection="1">
      <alignment horizontal="left" vertical="center"/>
      <protection locked="0"/>
    </xf>
    <xf numFmtId="49" fontId="29" fillId="3" borderId="14" xfId="9" applyNumberFormat="1" applyFont="1" applyFill="1" applyBorder="1" applyAlignment="1" applyProtection="1">
      <alignment horizontal="left" vertical="center" wrapText="1"/>
    </xf>
    <xf numFmtId="0" fontId="29" fillId="5" borderId="33" xfId="9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/>
    </xf>
    <xf numFmtId="49" fontId="32" fillId="0" borderId="28" xfId="9" applyNumberFormat="1" applyFont="1" applyFill="1" applyBorder="1" applyAlignment="1" applyProtection="1">
      <alignment horizontal="left" vertical="center"/>
      <protection locked="0"/>
    </xf>
    <xf numFmtId="49" fontId="32" fillId="0" borderId="29" xfId="9" applyNumberFormat="1" applyFont="1" applyFill="1" applyBorder="1" applyAlignment="1" applyProtection="1">
      <alignment horizontal="left" vertical="center"/>
      <protection locked="0"/>
    </xf>
    <xf numFmtId="49" fontId="32" fillId="0" borderId="19" xfId="9" applyNumberFormat="1" applyFont="1" applyBorder="1" applyAlignment="1" applyProtection="1">
      <alignment horizontal="left" vertical="center"/>
      <protection locked="0"/>
    </xf>
    <xf numFmtId="49" fontId="27" fillId="0" borderId="0" xfId="9" applyNumberFormat="1" applyFont="1" applyAlignment="1" applyProtection="1">
      <alignment horizontal="left" vertical="center"/>
      <protection locked="0"/>
    </xf>
    <xf numFmtId="0" fontId="29" fillId="4" borderId="13" xfId="9" applyFont="1" applyFill="1" applyBorder="1" applyAlignment="1" applyProtection="1">
      <alignment vertical="center" wrapText="1"/>
    </xf>
    <xf numFmtId="0" fontId="29" fillId="5" borderId="35" xfId="9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/>
    </xf>
    <xf numFmtId="0" fontId="19" fillId="0" borderId="1" xfId="0" applyFont="1" applyFill="1" applyBorder="1" applyAlignment="1">
      <alignment horizontal="left"/>
    </xf>
    <xf numFmtId="0" fontId="11" fillId="2" borderId="0" xfId="0" applyFont="1" applyFill="1" applyAlignment="1"/>
    <xf numFmtId="0" fontId="17" fillId="2" borderId="0" xfId="0" applyFont="1" applyFill="1" applyAlignment="1" applyProtection="1"/>
    <xf numFmtId="3" fontId="17" fillId="6" borderId="1" xfId="1" applyNumberFormat="1" applyFont="1" applyFill="1" applyBorder="1" applyAlignment="1" applyProtection="1">
      <alignment vertical="center" wrapText="1"/>
    </xf>
    <xf numFmtId="3" fontId="17" fillId="5" borderId="1" xfId="1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  <protection locked="0"/>
    </xf>
    <xf numFmtId="3" fontId="17" fillId="2" borderId="1" xfId="1" applyNumberFormat="1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/>
    <xf numFmtId="0" fontId="17" fillId="0" borderId="1" xfId="0" applyFont="1" applyFill="1" applyBorder="1" applyAlignment="1" applyProtection="1">
      <protection locked="0"/>
    </xf>
    <xf numFmtId="3" fontId="17" fillId="5" borderId="1" xfId="0" applyNumberFormat="1" applyFont="1" applyFill="1" applyBorder="1" applyAlignment="1" applyProtection="1"/>
    <xf numFmtId="0" fontId="11" fillId="2" borderId="0" xfId="0" applyFont="1" applyFill="1" applyAlignment="1" applyProtection="1">
      <protection locked="0"/>
    </xf>
    <xf numFmtId="0" fontId="17" fillId="2" borderId="3" xfId="0" applyFont="1" applyFill="1" applyBorder="1" applyAlignment="1" applyProtection="1">
      <protection locked="0"/>
    </xf>
    <xf numFmtId="49" fontId="19" fillId="0" borderId="1" xfId="0" applyNumberFormat="1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left"/>
    </xf>
    <xf numFmtId="2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4" fontId="17" fillId="5" borderId="1" xfId="0" applyNumberFormat="1" applyFont="1" applyFill="1" applyBorder="1" applyAlignment="1" applyProtection="1"/>
    <xf numFmtId="49" fontId="17" fillId="0" borderId="0" xfId="0" applyNumberFormat="1" applyFont="1" applyAlignment="1" applyProtection="1">
      <alignment vertical="center" wrapText="1"/>
      <protection locked="0"/>
    </xf>
    <xf numFmtId="4" fontId="22" fillId="5" borderId="1" xfId="0" applyNumberFormat="1" applyFont="1" applyFill="1" applyBorder="1" applyProtection="1"/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32" fillId="0" borderId="1" xfId="10" applyNumberFormat="1" applyFont="1" applyFill="1" applyBorder="1" applyAlignment="1" applyProtection="1">
      <alignment horizontal="left" vertical="center" wrapText="1"/>
      <protection locked="0"/>
    </xf>
    <xf numFmtId="14" fontId="11" fillId="0" borderId="1" xfId="3" applyNumberFormat="1" applyFill="1" applyBorder="1" applyAlignment="1" applyProtection="1">
      <protection locked="0"/>
    </xf>
    <xf numFmtId="2" fontId="22" fillId="0" borderId="0" xfId="0" applyNumberFormat="1" applyFont="1" applyAlignment="1" applyProtection="1">
      <alignment horizontal="right" wrapText="1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7" borderId="0" xfId="3" applyFont="1" applyFill="1"/>
    <xf numFmtId="14" fontId="11" fillId="0" borderId="1" xfId="3" applyNumberFormat="1" applyFill="1" applyBorder="1" applyProtection="1"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19" fillId="5" borderId="0" xfId="9" applyFont="1" applyFill="1" applyBorder="1" applyAlignment="1" applyProtection="1">
      <alignment horizontal="right" vertical="center"/>
    </xf>
    <xf numFmtId="0" fontId="29" fillId="5" borderId="12" xfId="9" applyFont="1" applyFill="1" applyBorder="1" applyAlignment="1" applyProtection="1">
      <alignment horizontal="center" vertical="center" wrapText="1"/>
    </xf>
    <xf numFmtId="0" fontId="32" fillId="0" borderId="5" xfId="9" applyFont="1" applyFill="1" applyBorder="1" applyAlignment="1" applyProtection="1">
      <alignment vertical="center" wrapText="1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19" fillId="0" borderId="0" xfId="9" applyFont="1" applyBorder="1" applyAlignment="1" applyProtection="1">
      <alignment vertical="center"/>
      <protection locked="0"/>
    </xf>
    <xf numFmtId="0" fontId="27" fillId="0" borderId="0" xfId="9" applyFont="1" applyBorder="1" applyAlignment="1" applyProtection="1">
      <alignment vertical="center"/>
      <protection locked="0"/>
    </xf>
    <xf numFmtId="0" fontId="29" fillId="0" borderId="0" xfId="9" applyFont="1" applyBorder="1" applyAlignment="1" applyProtection="1">
      <alignment horizontal="center" vertical="center" wrapText="1"/>
      <protection locked="0"/>
    </xf>
    <xf numFmtId="0" fontId="27" fillId="0" borderId="0" xfId="9" applyFont="1" applyBorder="1" applyAlignment="1" applyProtection="1">
      <alignment horizontal="center" vertical="center"/>
      <protection locked="0"/>
    </xf>
    <xf numFmtId="0" fontId="11" fillId="0" borderId="0" xfId="3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7" fillId="0" borderId="4" xfId="9" applyFont="1" applyFill="1" applyBorder="1" applyAlignment="1" applyProtection="1">
      <alignment vertical="center"/>
      <protection locked="0"/>
    </xf>
    <xf numFmtId="0" fontId="27" fillId="0" borderId="4" xfId="9" applyFont="1" applyBorder="1" applyAlignment="1" applyProtection="1">
      <alignment vertical="center"/>
      <protection locked="0"/>
    </xf>
    <xf numFmtId="0" fontId="27" fillId="0" borderId="0" xfId="9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0" xfId="0" applyNumberFormat="1" applyFont="1" applyFill="1" applyAlignment="1" applyProtection="1">
      <alignment vertical="center" wrapText="1"/>
      <protection locked="0"/>
    </xf>
    <xf numFmtId="4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31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vertical="center"/>
    </xf>
    <xf numFmtId="14" fontId="17" fillId="0" borderId="0" xfId="1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0" xfId="10" applyNumberFormat="1" applyFont="1" applyFill="1" applyBorder="1" applyAlignment="1" applyProtection="1">
      <alignment horizontal="center" vertical="center"/>
    </xf>
    <xf numFmtId="14" fontId="21" fillId="2" borderId="30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30" xfId="3" applyFont="1" applyBorder="1" applyAlignment="1" applyProtection="1">
      <alignment horizontal="center" vertical="center"/>
      <protection locked="0"/>
    </xf>
    <xf numFmtId="0" fontId="17" fillId="0" borderId="30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19" fillId="0" borderId="25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22" fillId="0" borderId="1" xfId="0" applyFont="1" applyFill="1" applyBorder="1" applyProtection="1"/>
    <xf numFmtId="0" fontId="17" fillId="0" borderId="1" xfId="0" applyFont="1" applyFill="1" applyBorder="1" applyProtection="1"/>
    <xf numFmtId="4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3" fontId="22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4" fontId="22" fillId="0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1" applyNumberFormat="1" applyFont="1" applyFill="1" applyBorder="1" applyAlignment="1" applyProtection="1">
      <alignment horizontal="right" vertical="center" wrapText="1"/>
    </xf>
    <xf numFmtId="3" fontId="17" fillId="0" borderId="29" xfId="1" applyNumberFormat="1" applyFont="1" applyFill="1" applyBorder="1" applyAlignment="1" applyProtection="1">
      <alignment horizontal="right" vertical="center" wrapText="1"/>
    </xf>
    <xf numFmtId="0" fontId="22" fillId="0" borderId="4" xfId="3" applyFont="1" applyFill="1" applyBorder="1" applyAlignment="1" applyProtection="1">
      <alignment horizontal="right"/>
    </xf>
    <xf numFmtId="3" fontId="17" fillId="0" borderId="28" xfId="1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Protection="1"/>
    <xf numFmtId="0" fontId="22" fillId="0" borderId="4" xfId="0" applyFont="1" applyFill="1" applyBorder="1" applyProtection="1"/>
    <xf numFmtId="0" fontId="17" fillId="0" borderId="5" xfId="3" applyFont="1" applyFill="1" applyBorder="1" applyAlignment="1" applyProtection="1">
      <alignment horizontal="left" vertical="center" indent="1"/>
    </xf>
    <xf numFmtId="0" fontId="19" fillId="0" borderId="1" xfId="4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horizontal="righ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4;&#4316;&#4306;&#4304;&#4320;&#4312;&#4328;&#4312;%2001.08.2020-31.08.2020-%20&#4308;&#4309;&#4320;&#4317;&#4318;&#4323;&#4314;&#4312;%20&#4321;&#4304;&#4325;&#4304;&#4320;&#4311;&#4309;&#4308;&#4314;&#4317;-&#4315;&#4317;&#4331;&#4320;&#4304;&#4317;&#4305;&#4304;%20&#4311;&#4304;&#4309;&#4312;&#4321;&#4323;&#4324;&#4314;&#4308;&#4305;&#4312;&#4321;&#4311;&#4309;&#4312;&#43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K2" t="str">
            <v>08.01.2020-08.31.2020</v>
          </cell>
        </row>
        <row r="5">
          <cell r="A5" t="str">
            <v>მპგ "ევროპული საქართველო-მოძრაობა თავისუფლებისთვის"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J198"/>
  <sheetViews>
    <sheetView showGridLines="0" view="pageBreakPreview" topLeftCell="A16" zoomScale="80" zoomScaleNormal="100" zoomScaleSheetLayoutView="80" workbookViewId="0">
      <selection activeCell="E133" sqref="E133"/>
    </sheetView>
  </sheetViews>
  <sheetFormatPr defaultRowHeight="15" x14ac:dyDescent="0.2"/>
  <cols>
    <col min="1" max="1" width="6.28515625" style="237" bestFit="1" customWidth="1"/>
    <col min="2" max="2" width="13.140625" style="237" customWidth="1"/>
    <col min="3" max="3" width="26.140625" style="237" customWidth="1"/>
    <col min="4" max="4" width="19.7109375" style="480" customWidth="1"/>
    <col min="5" max="5" width="29.42578125" style="237" customWidth="1"/>
    <col min="6" max="6" width="25.85546875" style="516" customWidth="1"/>
    <col min="7" max="7" width="26.28515625" style="238" bestFit="1" customWidth="1"/>
    <col min="8" max="8" width="19.140625" style="238" customWidth="1"/>
    <col min="9" max="9" width="59.140625" style="237" customWidth="1"/>
    <col min="10" max="10" width="17.42578125" style="237" customWidth="1"/>
    <col min="11" max="11" width="13.140625" style="237" bestFit="1" customWidth="1"/>
    <col min="12" max="12" width="15.28515625" style="237" customWidth="1"/>
    <col min="13" max="139" width="9.140625" style="552"/>
    <col min="140" max="16384" width="9.140625" style="237"/>
  </cols>
  <sheetData>
    <row r="1" spans="1:140" s="247" customFormat="1" x14ac:dyDescent="0.2">
      <c r="A1" s="278" t="s">
        <v>289</v>
      </c>
      <c r="B1" s="270"/>
      <c r="C1" s="270"/>
      <c r="D1" s="307"/>
      <c r="E1" s="271"/>
      <c r="F1" s="506"/>
      <c r="G1" s="271"/>
      <c r="H1" s="277"/>
      <c r="I1" s="270"/>
      <c r="J1" s="271"/>
      <c r="K1" s="271"/>
      <c r="L1" s="547" t="s">
        <v>97</v>
      </c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1"/>
      <c r="DM1" s="551"/>
      <c r="DN1" s="551"/>
      <c r="DO1" s="551"/>
      <c r="DP1" s="551"/>
      <c r="DQ1" s="551"/>
      <c r="DR1" s="551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</row>
    <row r="2" spans="1:140" s="247" customFormat="1" x14ac:dyDescent="0.2">
      <c r="A2" s="276" t="s">
        <v>128</v>
      </c>
      <c r="B2" s="270"/>
      <c r="C2" s="270"/>
      <c r="D2" s="307"/>
      <c r="E2" s="271"/>
      <c r="F2" s="506"/>
      <c r="G2" s="271"/>
      <c r="H2" s="275"/>
      <c r="I2" s="270"/>
      <c r="J2" s="271"/>
      <c r="K2" s="566" t="s">
        <v>1497</v>
      </c>
      <c r="L2" s="567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1"/>
      <c r="BM2" s="551"/>
      <c r="BN2" s="551"/>
      <c r="BO2" s="551"/>
      <c r="BP2" s="551"/>
      <c r="BQ2" s="551"/>
      <c r="BR2" s="551"/>
      <c r="BS2" s="551"/>
      <c r="BT2" s="551"/>
      <c r="BU2" s="551"/>
      <c r="BV2" s="551"/>
      <c r="BW2" s="551"/>
      <c r="BX2" s="551"/>
      <c r="BY2" s="551"/>
      <c r="BZ2" s="551"/>
      <c r="CA2" s="551"/>
      <c r="CB2" s="551"/>
      <c r="CC2" s="551"/>
      <c r="CD2" s="551"/>
      <c r="CE2" s="551"/>
      <c r="CF2" s="551"/>
      <c r="CG2" s="551"/>
      <c r="CH2" s="551"/>
      <c r="CI2" s="551"/>
      <c r="CJ2" s="551"/>
      <c r="CK2" s="551"/>
      <c r="CL2" s="551"/>
      <c r="CM2" s="551"/>
      <c r="CN2" s="551"/>
      <c r="CO2" s="551"/>
      <c r="CP2" s="551"/>
      <c r="CQ2" s="551"/>
      <c r="CR2" s="551"/>
      <c r="CS2" s="551"/>
      <c r="CT2" s="551"/>
      <c r="CU2" s="551"/>
      <c r="CV2" s="551"/>
      <c r="CW2" s="551"/>
      <c r="CX2" s="551"/>
      <c r="CY2" s="551"/>
      <c r="CZ2" s="551"/>
      <c r="DA2" s="551"/>
      <c r="DB2" s="551"/>
      <c r="DC2" s="551"/>
      <c r="DD2" s="551"/>
      <c r="DE2" s="551"/>
      <c r="DF2" s="551"/>
      <c r="DG2" s="551"/>
      <c r="DH2" s="551"/>
      <c r="DI2" s="551"/>
      <c r="DJ2" s="551"/>
      <c r="DK2" s="551"/>
      <c r="DL2" s="551"/>
      <c r="DM2" s="551"/>
      <c r="DN2" s="551"/>
      <c r="DO2" s="551"/>
      <c r="DP2" s="551"/>
      <c r="DQ2" s="551"/>
      <c r="DR2" s="551"/>
      <c r="DS2" s="551"/>
      <c r="DT2" s="551"/>
      <c r="DU2" s="551"/>
      <c r="DV2" s="551"/>
      <c r="DW2" s="551"/>
      <c r="DX2" s="551"/>
      <c r="DY2" s="551"/>
      <c r="DZ2" s="551"/>
      <c r="EA2" s="551"/>
      <c r="EB2" s="551"/>
      <c r="EC2" s="551"/>
      <c r="ED2" s="551"/>
      <c r="EE2" s="551"/>
      <c r="EF2" s="551"/>
      <c r="EG2" s="551"/>
      <c r="EH2" s="551"/>
      <c r="EI2" s="551"/>
    </row>
    <row r="3" spans="1:140" s="247" customFormat="1" x14ac:dyDescent="0.2">
      <c r="A3" s="274"/>
      <c r="B3" s="270"/>
      <c r="C3" s="273"/>
      <c r="D3" s="468"/>
      <c r="E3" s="271"/>
      <c r="F3" s="507"/>
      <c r="G3" s="271"/>
      <c r="H3" s="271"/>
      <c r="I3" s="266"/>
      <c r="J3" s="270"/>
      <c r="K3" s="270"/>
      <c r="L3" s="27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551"/>
      <c r="BB3" s="551"/>
      <c r="BC3" s="551"/>
      <c r="BD3" s="551"/>
      <c r="BE3" s="551"/>
      <c r="BF3" s="551"/>
      <c r="BG3" s="551"/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51"/>
      <c r="BZ3" s="551"/>
      <c r="CA3" s="551"/>
      <c r="CB3" s="551"/>
      <c r="CC3" s="551"/>
      <c r="CD3" s="551"/>
      <c r="CE3" s="551"/>
      <c r="CF3" s="551"/>
      <c r="CG3" s="551"/>
      <c r="CH3" s="551"/>
      <c r="CI3" s="551"/>
      <c r="CJ3" s="551"/>
      <c r="CK3" s="551"/>
      <c r="CL3" s="551"/>
      <c r="CM3" s="551"/>
      <c r="CN3" s="551"/>
      <c r="CO3" s="551"/>
      <c r="CP3" s="551"/>
      <c r="CQ3" s="551"/>
      <c r="CR3" s="551"/>
      <c r="CS3" s="551"/>
      <c r="CT3" s="551"/>
      <c r="CU3" s="551"/>
      <c r="CV3" s="551"/>
      <c r="CW3" s="551"/>
      <c r="CX3" s="551"/>
      <c r="CY3" s="551"/>
      <c r="CZ3" s="551"/>
      <c r="DA3" s="551"/>
      <c r="DB3" s="551"/>
      <c r="DC3" s="551"/>
      <c r="DD3" s="551"/>
      <c r="DE3" s="551"/>
      <c r="DF3" s="551"/>
      <c r="DG3" s="551"/>
      <c r="DH3" s="551"/>
      <c r="DI3" s="551"/>
      <c r="DJ3" s="551"/>
      <c r="DK3" s="551"/>
      <c r="DL3" s="551"/>
      <c r="DM3" s="551"/>
      <c r="DN3" s="551"/>
      <c r="DO3" s="551"/>
      <c r="DP3" s="551"/>
      <c r="DQ3" s="551"/>
      <c r="DR3" s="551"/>
      <c r="DS3" s="551"/>
      <c r="DT3" s="551"/>
      <c r="DU3" s="551"/>
      <c r="DV3" s="551"/>
      <c r="DW3" s="551"/>
      <c r="DX3" s="551"/>
      <c r="DY3" s="551"/>
      <c r="DZ3" s="551"/>
      <c r="EA3" s="551"/>
      <c r="EB3" s="551"/>
      <c r="EC3" s="551"/>
      <c r="ED3" s="551"/>
      <c r="EE3" s="551"/>
      <c r="EF3" s="551"/>
      <c r="EG3" s="551"/>
      <c r="EH3" s="551"/>
      <c r="EI3" s="551"/>
    </row>
    <row r="4" spans="1:140" s="247" customFormat="1" x14ac:dyDescent="0.2">
      <c r="A4" s="299" t="s">
        <v>257</v>
      </c>
      <c r="B4" s="266"/>
      <c r="C4" s="266"/>
      <c r="D4" s="469"/>
      <c r="E4" s="306"/>
      <c r="F4" s="508"/>
      <c r="G4" s="271"/>
      <c r="H4" s="307"/>
      <c r="I4" s="306"/>
      <c r="J4" s="270"/>
      <c r="K4" s="271"/>
      <c r="L4" s="27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1"/>
      <c r="BA4" s="551"/>
      <c r="BB4" s="551"/>
      <c r="BC4" s="551"/>
      <c r="BD4" s="551"/>
      <c r="BE4" s="551"/>
      <c r="BF4" s="551"/>
      <c r="BG4" s="551"/>
      <c r="BH4" s="551"/>
      <c r="BI4" s="551"/>
      <c r="BJ4" s="551"/>
      <c r="BK4" s="551"/>
      <c r="BL4" s="551"/>
      <c r="BM4" s="551"/>
      <c r="BN4" s="551"/>
      <c r="BO4" s="551"/>
      <c r="BP4" s="551"/>
      <c r="BQ4" s="551"/>
      <c r="BR4" s="551"/>
      <c r="BS4" s="551"/>
      <c r="BT4" s="551"/>
      <c r="BU4" s="551"/>
      <c r="BV4" s="551"/>
      <c r="BW4" s="551"/>
      <c r="BX4" s="551"/>
      <c r="BY4" s="551"/>
      <c r="BZ4" s="551"/>
      <c r="CA4" s="551"/>
      <c r="CB4" s="551"/>
      <c r="CC4" s="551"/>
      <c r="CD4" s="551"/>
      <c r="CE4" s="551"/>
      <c r="CF4" s="551"/>
      <c r="CG4" s="551"/>
      <c r="CH4" s="551"/>
      <c r="CI4" s="551"/>
      <c r="CJ4" s="551"/>
      <c r="CK4" s="551"/>
      <c r="CL4" s="551"/>
      <c r="CM4" s="551"/>
      <c r="CN4" s="551"/>
      <c r="CO4" s="551"/>
      <c r="CP4" s="551"/>
      <c r="CQ4" s="551"/>
      <c r="CR4" s="551"/>
      <c r="CS4" s="551"/>
      <c r="CT4" s="551"/>
      <c r="CU4" s="551"/>
      <c r="CV4" s="551"/>
      <c r="CW4" s="551"/>
      <c r="CX4" s="551"/>
      <c r="CY4" s="551"/>
      <c r="CZ4" s="551"/>
      <c r="DA4" s="551"/>
      <c r="DB4" s="551"/>
      <c r="DC4" s="551"/>
      <c r="DD4" s="551"/>
      <c r="DE4" s="551"/>
      <c r="DF4" s="551"/>
      <c r="DG4" s="551"/>
      <c r="DH4" s="551"/>
      <c r="DI4" s="551"/>
      <c r="DJ4" s="551"/>
      <c r="DK4" s="551"/>
      <c r="DL4" s="551"/>
      <c r="DM4" s="551"/>
      <c r="DN4" s="551"/>
      <c r="DO4" s="551"/>
      <c r="DP4" s="551"/>
      <c r="DQ4" s="551"/>
      <c r="DR4" s="551"/>
      <c r="DS4" s="551"/>
      <c r="DT4" s="551"/>
      <c r="DU4" s="551"/>
      <c r="DV4" s="551"/>
      <c r="DW4" s="551"/>
      <c r="DX4" s="551"/>
      <c r="DY4" s="551"/>
      <c r="DZ4" s="551"/>
      <c r="EA4" s="551"/>
      <c r="EB4" s="551"/>
      <c r="EC4" s="551"/>
      <c r="ED4" s="551"/>
      <c r="EE4" s="551"/>
      <c r="EF4" s="551"/>
      <c r="EG4" s="551"/>
      <c r="EH4" s="551"/>
      <c r="EI4" s="551"/>
    </row>
    <row r="5" spans="1:140" s="247" customFormat="1" ht="15.75" thickBot="1" x14ac:dyDescent="0.25">
      <c r="A5" s="568" t="s">
        <v>477</v>
      </c>
      <c r="B5" s="568"/>
      <c r="C5" s="568"/>
      <c r="D5" s="568"/>
      <c r="E5" s="568"/>
      <c r="F5" s="568"/>
      <c r="G5" s="272"/>
      <c r="H5" s="272"/>
      <c r="I5" s="271"/>
      <c r="J5" s="270"/>
      <c r="K5" s="270"/>
      <c r="L5" s="27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551"/>
      <c r="AB5" s="551"/>
      <c r="AC5" s="551"/>
      <c r="AD5" s="551"/>
      <c r="AE5" s="551"/>
      <c r="AF5" s="551"/>
      <c r="AG5" s="551"/>
      <c r="AH5" s="551"/>
      <c r="AI5" s="551"/>
      <c r="AJ5" s="551"/>
      <c r="AK5" s="551"/>
      <c r="AL5" s="551"/>
      <c r="AM5" s="551"/>
      <c r="AN5" s="551"/>
      <c r="AO5" s="551"/>
      <c r="AP5" s="551"/>
      <c r="AQ5" s="551"/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/>
      <c r="BD5" s="551"/>
      <c r="BE5" s="551"/>
      <c r="BF5" s="551"/>
      <c r="BG5" s="551"/>
      <c r="BH5" s="551"/>
      <c r="BI5" s="551"/>
      <c r="BJ5" s="551"/>
      <c r="BK5" s="551"/>
      <c r="BL5" s="551"/>
      <c r="BM5" s="551"/>
      <c r="BN5" s="551"/>
      <c r="BO5" s="551"/>
      <c r="BP5" s="551"/>
      <c r="BQ5" s="551"/>
      <c r="BR5" s="551"/>
      <c r="BS5" s="551"/>
      <c r="BT5" s="551"/>
      <c r="BU5" s="551"/>
      <c r="BV5" s="551"/>
      <c r="BW5" s="551"/>
      <c r="BX5" s="551"/>
      <c r="BY5" s="551"/>
      <c r="BZ5" s="551"/>
      <c r="CA5" s="551"/>
      <c r="CB5" s="551"/>
      <c r="CC5" s="551"/>
      <c r="CD5" s="551"/>
      <c r="CE5" s="551"/>
      <c r="CF5" s="551"/>
      <c r="CG5" s="551"/>
      <c r="CH5" s="551"/>
      <c r="CI5" s="551"/>
      <c r="CJ5" s="551"/>
      <c r="CK5" s="551"/>
      <c r="CL5" s="551"/>
      <c r="CM5" s="551"/>
      <c r="CN5" s="551"/>
      <c r="CO5" s="551"/>
      <c r="CP5" s="551"/>
      <c r="CQ5" s="551"/>
      <c r="CR5" s="551"/>
      <c r="CS5" s="551"/>
      <c r="CT5" s="551"/>
      <c r="CU5" s="551"/>
      <c r="CV5" s="551"/>
      <c r="CW5" s="551"/>
      <c r="CX5" s="551"/>
      <c r="CY5" s="551"/>
      <c r="CZ5" s="551"/>
      <c r="DA5" s="551"/>
      <c r="DB5" s="551"/>
      <c r="DC5" s="551"/>
      <c r="DD5" s="551"/>
      <c r="DE5" s="551"/>
      <c r="DF5" s="551"/>
      <c r="DG5" s="551"/>
      <c r="DH5" s="551"/>
      <c r="DI5" s="551"/>
      <c r="DJ5" s="551"/>
      <c r="DK5" s="551"/>
      <c r="DL5" s="551"/>
      <c r="DM5" s="551"/>
      <c r="DN5" s="551"/>
      <c r="DO5" s="551"/>
      <c r="DP5" s="551"/>
      <c r="DQ5" s="551"/>
      <c r="DR5" s="551"/>
      <c r="DS5" s="551"/>
      <c r="DT5" s="551"/>
      <c r="DU5" s="551"/>
      <c r="DV5" s="551"/>
      <c r="DW5" s="551"/>
      <c r="DX5" s="551"/>
      <c r="DY5" s="551"/>
      <c r="DZ5" s="551"/>
      <c r="EA5" s="551"/>
      <c r="EB5" s="551"/>
      <c r="EC5" s="551"/>
      <c r="ED5" s="551"/>
      <c r="EE5" s="551"/>
      <c r="EF5" s="551"/>
      <c r="EG5" s="551"/>
      <c r="EH5" s="551"/>
      <c r="EI5" s="551"/>
    </row>
    <row r="6" spans="1:140" ht="15.75" thickBot="1" x14ac:dyDescent="0.25">
      <c r="A6" s="269"/>
      <c r="B6" s="268"/>
      <c r="C6" s="267"/>
      <c r="D6" s="470"/>
      <c r="E6" s="267"/>
      <c r="F6" s="506"/>
      <c r="G6" s="266"/>
      <c r="H6" s="266"/>
      <c r="I6" s="571" t="s">
        <v>404</v>
      </c>
      <c r="J6" s="572"/>
      <c r="K6" s="573"/>
      <c r="L6" s="267"/>
    </row>
    <row r="7" spans="1:140" s="258" customFormat="1" ht="39" thickBot="1" x14ac:dyDescent="0.25">
      <c r="A7" s="265" t="s">
        <v>64</v>
      </c>
      <c r="B7" s="466" t="s">
        <v>129</v>
      </c>
      <c r="C7" s="264" t="s">
        <v>403</v>
      </c>
      <c r="D7" s="471" t="s">
        <v>263</v>
      </c>
      <c r="E7" s="263" t="s">
        <v>402</v>
      </c>
      <c r="F7" s="509" t="s">
        <v>401</v>
      </c>
      <c r="G7" s="262" t="s">
        <v>216</v>
      </c>
      <c r="H7" s="261" t="s">
        <v>213</v>
      </c>
      <c r="I7" s="517" t="s">
        <v>400</v>
      </c>
      <c r="J7" s="260" t="s">
        <v>260</v>
      </c>
      <c r="K7" s="259" t="s">
        <v>217</v>
      </c>
      <c r="L7" s="548" t="s">
        <v>218</v>
      </c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553"/>
      <c r="BE7" s="553"/>
      <c r="BF7" s="553"/>
      <c r="BG7" s="553"/>
      <c r="BH7" s="553"/>
      <c r="BI7" s="553"/>
      <c r="BJ7" s="553"/>
      <c r="BK7" s="553"/>
      <c r="BL7" s="553"/>
      <c r="BM7" s="553"/>
      <c r="BN7" s="553"/>
      <c r="BO7" s="553"/>
      <c r="BP7" s="553"/>
      <c r="BQ7" s="553"/>
      <c r="BR7" s="553"/>
      <c r="BS7" s="553"/>
      <c r="BT7" s="553"/>
      <c r="BU7" s="553"/>
      <c r="BV7" s="553"/>
      <c r="BW7" s="553"/>
      <c r="BX7" s="553"/>
      <c r="BY7" s="553"/>
      <c r="BZ7" s="553"/>
      <c r="CA7" s="553"/>
      <c r="CB7" s="553"/>
      <c r="CC7" s="553"/>
      <c r="CD7" s="553"/>
      <c r="CE7" s="553"/>
      <c r="CF7" s="553"/>
      <c r="CG7" s="553"/>
      <c r="CH7" s="553"/>
      <c r="CI7" s="553"/>
      <c r="CJ7" s="553"/>
      <c r="CK7" s="553"/>
      <c r="CL7" s="553"/>
      <c r="CM7" s="553"/>
      <c r="CN7" s="553"/>
      <c r="CO7" s="553"/>
      <c r="CP7" s="553"/>
      <c r="CQ7" s="553"/>
      <c r="CR7" s="553"/>
      <c r="CS7" s="553"/>
      <c r="CT7" s="553"/>
      <c r="CU7" s="553"/>
      <c r="CV7" s="553"/>
      <c r="CW7" s="553"/>
      <c r="CX7" s="553"/>
      <c r="CY7" s="553"/>
      <c r="CZ7" s="553"/>
      <c r="DA7" s="553"/>
      <c r="DB7" s="553"/>
      <c r="DC7" s="553"/>
      <c r="DD7" s="553"/>
      <c r="DE7" s="553"/>
      <c r="DF7" s="553"/>
      <c r="DG7" s="553"/>
      <c r="DH7" s="553"/>
      <c r="DI7" s="553"/>
      <c r="DJ7" s="553"/>
      <c r="DK7" s="553"/>
      <c r="DL7" s="553"/>
      <c r="DM7" s="553"/>
      <c r="DN7" s="553"/>
      <c r="DO7" s="553"/>
      <c r="DP7" s="553"/>
      <c r="DQ7" s="553"/>
      <c r="DR7" s="553"/>
      <c r="DS7" s="553"/>
      <c r="DT7" s="553"/>
      <c r="DU7" s="553"/>
      <c r="DV7" s="553"/>
      <c r="DW7" s="553"/>
      <c r="DX7" s="553"/>
      <c r="DY7" s="553"/>
      <c r="DZ7" s="553"/>
      <c r="EA7" s="553"/>
      <c r="EB7" s="553"/>
      <c r="EC7" s="553"/>
      <c r="ED7" s="553"/>
      <c r="EE7" s="553"/>
      <c r="EF7" s="553"/>
      <c r="EG7" s="553"/>
      <c r="EH7" s="553"/>
      <c r="EI7" s="553"/>
    </row>
    <row r="8" spans="1:140" s="257" customFormat="1" x14ac:dyDescent="0.2">
      <c r="A8" s="358">
        <v>1</v>
      </c>
      <c r="B8" s="467">
        <v>2</v>
      </c>
      <c r="C8" s="357">
        <v>3</v>
      </c>
      <c r="D8" s="472">
        <v>4</v>
      </c>
      <c r="E8" s="358">
        <v>5</v>
      </c>
      <c r="F8" s="510">
        <v>6</v>
      </c>
      <c r="G8" s="357">
        <v>7</v>
      </c>
      <c r="H8" s="356">
        <v>8</v>
      </c>
      <c r="I8" s="518">
        <v>9</v>
      </c>
      <c r="J8" s="356">
        <v>10</v>
      </c>
      <c r="K8" s="448">
        <v>11</v>
      </c>
      <c r="L8" s="449">
        <v>12</v>
      </c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4"/>
      <c r="AV8" s="554"/>
      <c r="AW8" s="554"/>
      <c r="AX8" s="554"/>
      <c r="AY8" s="554"/>
      <c r="AZ8" s="554"/>
      <c r="BA8" s="554"/>
      <c r="BB8" s="554"/>
      <c r="BC8" s="554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  <c r="DJ8" s="554"/>
      <c r="DK8" s="554"/>
      <c r="DL8" s="554"/>
      <c r="DM8" s="554"/>
      <c r="DN8" s="554"/>
      <c r="DO8" s="554"/>
      <c r="DP8" s="554"/>
      <c r="DQ8" s="554"/>
      <c r="DR8" s="554"/>
      <c r="DS8" s="554"/>
      <c r="DT8" s="554"/>
      <c r="DU8" s="554"/>
      <c r="DV8" s="554"/>
      <c r="DW8" s="554"/>
      <c r="DX8" s="554"/>
      <c r="DY8" s="554"/>
      <c r="DZ8" s="554"/>
      <c r="EA8" s="554"/>
      <c r="EB8" s="554"/>
      <c r="EC8" s="554"/>
      <c r="ED8" s="554"/>
      <c r="EE8" s="554"/>
      <c r="EF8" s="554"/>
      <c r="EG8" s="554"/>
      <c r="EH8" s="554"/>
      <c r="EI8" s="554"/>
    </row>
    <row r="9" spans="1:140" s="502" customFormat="1" ht="18" customHeight="1" x14ac:dyDescent="0.3">
      <c r="A9" s="451">
        <v>1</v>
      </c>
      <c r="B9" s="452" t="s">
        <v>857</v>
      </c>
      <c r="C9" s="453" t="s">
        <v>502</v>
      </c>
      <c r="D9" s="454">
        <v>20000</v>
      </c>
      <c r="E9" s="424" t="s">
        <v>872</v>
      </c>
      <c r="F9" s="454" t="s">
        <v>1008</v>
      </c>
      <c r="G9" s="424" t="s">
        <v>1154</v>
      </c>
      <c r="H9" s="455" t="s">
        <v>505</v>
      </c>
      <c r="I9" s="453"/>
      <c r="J9" s="453"/>
      <c r="K9" s="456"/>
      <c r="L9" s="549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0"/>
      <c r="AI9" s="560"/>
      <c r="AJ9" s="560"/>
      <c r="AK9" s="560"/>
      <c r="AL9" s="560"/>
      <c r="AM9" s="560"/>
      <c r="AN9" s="560"/>
      <c r="AO9" s="560"/>
      <c r="AP9" s="560"/>
      <c r="AQ9" s="560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BW9" s="560"/>
      <c r="BX9" s="560"/>
      <c r="BY9" s="560"/>
      <c r="BZ9" s="560"/>
      <c r="CA9" s="560"/>
      <c r="CB9" s="560"/>
      <c r="CC9" s="560"/>
      <c r="CD9" s="560"/>
      <c r="CE9" s="560"/>
      <c r="CF9" s="560"/>
      <c r="CG9" s="560"/>
      <c r="CH9" s="560"/>
      <c r="CI9" s="560"/>
      <c r="CJ9" s="560"/>
      <c r="CK9" s="560"/>
      <c r="CL9" s="560"/>
      <c r="CM9" s="560"/>
      <c r="CN9" s="560"/>
      <c r="CO9" s="560"/>
      <c r="CP9" s="560"/>
      <c r="CQ9" s="560"/>
      <c r="CR9" s="560"/>
      <c r="CS9" s="560"/>
      <c r="CT9" s="560"/>
      <c r="CU9" s="560"/>
      <c r="CV9" s="560"/>
      <c r="CW9" s="560"/>
      <c r="CX9" s="560"/>
      <c r="CY9" s="560"/>
      <c r="CZ9" s="560"/>
      <c r="DA9" s="560"/>
      <c r="DB9" s="560"/>
      <c r="DC9" s="560"/>
      <c r="DD9" s="560"/>
      <c r="DE9" s="560"/>
      <c r="DF9" s="560"/>
      <c r="DG9" s="560"/>
      <c r="DH9" s="560"/>
      <c r="DI9" s="560"/>
      <c r="DJ9" s="560"/>
      <c r="DK9" s="560"/>
      <c r="DL9" s="560"/>
      <c r="DM9" s="560"/>
      <c r="DN9" s="560"/>
      <c r="DO9" s="560"/>
      <c r="DP9" s="560"/>
      <c r="DQ9" s="560"/>
      <c r="DR9" s="560"/>
      <c r="DS9" s="560"/>
      <c r="DT9" s="560"/>
      <c r="DU9" s="560"/>
      <c r="DV9" s="560"/>
      <c r="DW9" s="560"/>
      <c r="DX9" s="560"/>
      <c r="DY9" s="560"/>
      <c r="DZ9" s="560"/>
      <c r="EA9" s="560"/>
      <c r="EB9" s="560"/>
      <c r="EC9" s="560"/>
      <c r="ED9" s="560"/>
      <c r="EE9" s="560"/>
      <c r="EF9" s="560"/>
      <c r="EG9" s="560"/>
      <c r="EH9" s="560"/>
      <c r="EI9" s="560"/>
      <c r="EJ9" s="558"/>
    </row>
    <row r="10" spans="1:140" s="502" customFormat="1" ht="18" customHeight="1" x14ac:dyDescent="0.3">
      <c r="A10" s="451">
        <v>2</v>
      </c>
      <c r="B10" s="452" t="s">
        <v>857</v>
      </c>
      <c r="C10" s="453" t="s">
        <v>502</v>
      </c>
      <c r="D10" s="454">
        <v>3000</v>
      </c>
      <c r="E10" s="424" t="s">
        <v>486</v>
      </c>
      <c r="F10" s="454" t="s">
        <v>500</v>
      </c>
      <c r="G10" s="424" t="s">
        <v>517</v>
      </c>
      <c r="H10" s="455" t="s">
        <v>503</v>
      </c>
      <c r="I10" s="453"/>
      <c r="J10" s="453"/>
      <c r="K10" s="456"/>
      <c r="L10" s="549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/>
      <c r="AN10" s="560"/>
      <c r="AO10" s="560"/>
      <c r="AP10" s="560"/>
      <c r="AQ10" s="560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BW10" s="560"/>
      <c r="BX10" s="560"/>
      <c r="BY10" s="560"/>
      <c r="BZ10" s="560"/>
      <c r="CA10" s="560"/>
      <c r="CB10" s="560"/>
      <c r="CC10" s="560"/>
      <c r="CD10" s="560"/>
      <c r="CE10" s="560"/>
      <c r="CF10" s="560"/>
      <c r="CG10" s="560"/>
      <c r="CH10" s="560"/>
      <c r="CI10" s="560"/>
      <c r="CJ10" s="560"/>
      <c r="CK10" s="560"/>
      <c r="CL10" s="560"/>
      <c r="CM10" s="560"/>
      <c r="CN10" s="560"/>
      <c r="CO10" s="560"/>
      <c r="CP10" s="560"/>
      <c r="CQ10" s="560"/>
      <c r="CR10" s="560"/>
      <c r="CS10" s="560"/>
      <c r="CT10" s="560"/>
      <c r="CU10" s="560"/>
      <c r="CV10" s="560"/>
      <c r="CW10" s="560"/>
      <c r="CX10" s="560"/>
      <c r="CY10" s="560"/>
      <c r="CZ10" s="560"/>
      <c r="DA10" s="560"/>
      <c r="DB10" s="560"/>
      <c r="DC10" s="560"/>
      <c r="DD10" s="560"/>
      <c r="DE10" s="560"/>
      <c r="DF10" s="560"/>
      <c r="DG10" s="560"/>
      <c r="DH10" s="560"/>
      <c r="DI10" s="560"/>
      <c r="DJ10" s="560"/>
      <c r="DK10" s="560"/>
      <c r="DL10" s="560"/>
      <c r="DM10" s="560"/>
      <c r="DN10" s="560"/>
      <c r="DO10" s="560"/>
      <c r="DP10" s="560"/>
      <c r="DQ10" s="560"/>
      <c r="DR10" s="560"/>
      <c r="DS10" s="560"/>
      <c r="DT10" s="560"/>
      <c r="DU10" s="560"/>
      <c r="DV10" s="560"/>
      <c r="DW10" s="560"/>
      <c r="DX10" s="560"/>
      <c r="DY10" s="560"/>
      <c r="DZ10" s="560"/>
      <c r="EA10" s="560"/>
      <c r="EB10" s="560"/>
      <c r="EC10" s="560"/>
      <c r="ED10" s="560"/>
      <c r="EE10" s="560"/>
      <c r="EF10" s="560"/>
      <c r="EG10" s="560"/>
      <c r="EH10" s="560"/>
      <c r="EI10" s="560"/>
      <c r="EJ10" s="558"/>
    </row>
    <row r="11" spans="1:140" s="502" customFormat="1" ht="18" customHeight="1" x14ac:dyDescent="0.3">
      <c r="A11" s="451">
        <v>3</v>
      </c>
      <c r="B11" s="452" t="s">
        <v>857</v>
      </c>
      <c r="C11" s="453" t="s">
        <v>502</v>
      </c>
      <c r="D11" s="454">
        <v>1470</v>
      </c>
      <c r="E11" s="424" t="s">
        <v>483</v>
      </c>
      <c r="F11" s="454" t="s">
        <v>495</v>
      </c>
      <c r="G11" s="424" t="s">
        <v>515</v>
      </c>
      <c r="H11" s="455" t="s">
        <v>503</v>
      </c>
      <c r="I11" s="453"/>
      <c r="J11" s="453"/>
      <c r="K11" s="456"/>
      <c r="L11" s="549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  <c r="AO11" s="560"/>
      <c r="AP11" s="560"/>
      <c r="AQ11" s="560"/>
      <c r="AR11" s="560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BW11" s="560"/>
      <c r="BX11" s="560"/>
      <c r="BY11" s="560"/>
      <c r="BZ11" s="560"/>
      <c r="CA11" s="560"/>
      <c r="CB11" s="560"/>
      <c r="CC11" s="560"/>
      <c r="CD11" s="560"/>
      <c r="CE11" s="560"/>
      <c r="CF11" s="560"/>
      <c r="CG11" s="560"/>
      <c r="CH11" s="560"/>
      <c r="CI11" s="560"/>
      <c r="CJ11" s="560"/>
      <c r="CK11" s="560"/>
      <c r="CL11" s="560"/>
      <c r="CM11" s="560"/>
      <c r="CN11" s="560"/>
      <c r="CO11" s="560"/>
      <c r="CP11" s="560"/>
      <c r="CQ11" s="560"/>
      <c r="CR11" s="560"/>
      <c r="CS11" s="560"/>
      <c r="CT11" s="560"/>
      <c r="CU11" s="560"/>
      <c r="CV11" s="560"/>
      <c r="CW11" s="560"/>
      <c r="CX11" s="560"/>
      <c r="CY11" s="560"/>
      <c r="CZ11" s="560"/>
      <c r="DA11" s="560"/>
      <c r="DB11" s="560"/>
      <c r="DC11" s="560"/>
      <c r="DD11" s="560"/>
      <c r="DE11" s="560"/>
      <c r="DF11" s="560"/>
      <c r="DG11" s="560"/>
      <c r="DH11" s="560"/>
      <c r="DI11" s="560"/>
      <c r="DJ11" s="560"/>
      <c r="DK11" s="560"/>
      <c r="DL11" s="560"/>
      <c r="DM11" s="560"/>
      <c r="DN11" s="560"/>
      <c r="DO11" s="560"/>
      <c r="DP11" s="560"/>
      <c r="DQ11" s="560"/>
      <c r="DR11" s="560"/>
      <c r="DS11" s="560"/>
      <c r="DT11" s="560"/>
      <c r="DU11" s="560"/>
      <c r="DV11" s="560"/>
      <c r="DW11" s="560"/>
      <c r="DX11" s="560"/>
      <c r="DY11" s="560"/>
      <c r="DZ11" s="560"/>
      <c r="EA11" s="560"/>
      <c r="EB11" s="560"/>
      <c r="EC11" s="560"/>
      <c r="ED11" s="560"/>
      <c r="EE11" s="560"/>
      <c r="EF11" s="560"/>
      <c r="EG11" s="560"/>
      <c r="EH11" s="560"/>
      <c r="EI11" s="560"/>
      <c r="EJ11" s="558"/>
    </row>
    <row r="12" spans="1:140" s="502" customFormat="1" ht="18" customHeight="1" x14ac:dyDescent="0.3">
      <c r="A12" s="451">
        <v>4</v>
      </c>
      <c r="B12" s="452" t="s">
        <v>1140</v>
      </c>
      <c r="C12" s="453" t="s">
        <v>502</v>
      </c>
      <c r="D12" s="454">
        <v>2200</v>
      </c>
      <c r="E12" s="424" t="s">
        <v>873</v>
      </c>
      <c r="F12" s="454" t="s">
        <v>1009</v>
      </c>
      <c r="G12" s="424" t="s">
        <v>1155</v>
      </c>
      <c r="H12" s="455" t="s">
        <v>503</v>
      </c>
      <c r="I12" s="453"/>
      <c r="J12" s="453"/>
      <c r="K12" s="456"/>
      <c r="L12" s="549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  <c r="AO12" s="560"/>
      <c r="AP12" s="560"/>
      <c r="AQ12" s="560"/>
      <c r="AR12" s="560"/>
      <c r="AS12" s="560"/>
      <c r="AT12" s="560"/>
      <c r="AU12" s="560"/>
      <c r="AV12" s="560"/>
      <c r="AW12" s="560"/>
      <c r="AX12" s="560"/>
      <c r="AY12" s="560"/>
      <c r="AZ12" s="560"/>
      <c r="BA12" s="560"/>
      <c r="BB12" s="560"/>
      <c r="BC12" s="560"/>
      <c r="BD12" s="560"/>
      <c r="BE12" s="560"/>
      <c r="BF12" s="560"/>
      <c r="BG12" s="560"/>
      <c r="BH12" s="560"/>
      <c r="BI12" s="560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560"/>
      <c r="BU12" s="560"/>
      <c r="BV12" s="560"/>
      <c r="BW12" s="560"/>
      <c r="BX12" s="560"/>
      <c r="BY12" s="560"/>
      <c r="BZ12" s="560"/>
      <c r="CA12" s="560"/>
      <c r="CB12" s="560"/>
      <c r="CC12" s="560"/>
      <c r="CD12" s="560"/>
      <c r="CE12" s="560"/>
      <c r="CF12" s="560"/>
      <c r="CG12" s="560"/>
      <c r="CH12" s="560"/>
      <c r="CI12" s="560"/>
      <c r="CJ12" s="560"/>
      <c r="CK12" s="560"/>
      <c r="CL12" s="560"/>
      <c r="CM12" s="560"/>
      <c r="CN12" s="560"/>
      <c r="CO12" s="560"/>
      <c r="CP12" s="560"/>
      <c r="CQ12" s="560"/>
      <c r="CR12" s="560"/>
      <c r="CS12" s="560"/>
      <c r="CT12" s="560"/>
      <c r="CU12" s="560"/>
      <c r="CV12" s="560"/>
      <c r="CW12" s="560"/>
      <c r="CX12" s="560"/>
      <c r="CY12" s="560"/>
      <c r="CZ12" s="560"/>
      <c r="DA12" s="560"/>
      <c r="DB12" s="560"/>
      <c r="DC12" s="560"/>
      <c r="DD12" s="560"/>
      <c r="DE12" s="560"/>
      <c r="DF12" s="560"/>
      <c r="DG12" s="560"/>
      <c r="DH12" s="560"/>
      <c r="DI12" s="560"/>
      <c r="DJ12" s="560"/>
      <c r="DK12" s="560"/>
      <c r="DL12" s="560"/>
      <c r="DM12" s="560"/>
      <c r="DN12" s="560"/>
      <c r="DO12" s="560"/>
      <c r="DP12" s="560"/>
      <c r="DQ12" s="560"/>
      <c r="DR12" s="560"/>
      <c r="DS12" s="560"/>
      <c r="DT12" s="560"/>
      <c r="DU12" s="560"/>
      <c r="DV12" s="560"/>
      <c r="DW12" s="560"/>
      <c r="DX12" s="560"/>
      <c r="DY12" s="560"/>
      <c r="DZ12" s="560"/>
      <c r="EA12" s="560"/>
      <c r="EB12" s="560"/>
      <c r="EC12" s="560"/>
      <c r="ED12" s="560"/>
      <c r="EE12" s="560"/>
      <c r="EF12" s="560"/>
      <c r="EG12" s="560"/>
      <c r="EH12" s="560"/>
      <c r="EI12" s="560"/>
      <c r="EJ12" s="558"/>
    </row>
    <row r="13" spans="1:140" s="502" customFormat="1" ht="18" customHeight="1" x14ac:dyDescent="0.3">
      <c r="A13" s="451">
        <v>5</v>
      </c>
      <c r="B13" s="452" t="s">
        <v>1140</v>
      </c>
      <c r="C13" s="453" t="s">
        <v>502</v>
      </c>
      <c r="D13" s="454">
        <v>24683</v>
      </c>
      <c r="E13" s="424" t="s">
        <v>874</v>
      </c>
      <c r="F13" s="454" t="s">
        <v>1010</v>
      </c>
      <c r="G13" s="424" t="s">
        <v>1156</v>
      </c>
      <c r="H13" s="455" t="s">
        <v>505</v>
      </c>
      <c r="I13" s="453"/>
      <c r="J13" s="453"/>
      <c r="K13" s="456"/>
      <c r="L13" s="549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0"/>
      <c r="X13" s="560"/>
      <c r="Y13" s="560"/>
      <c r="Z13" s="560"/>
      <c r="AA13" s="560"/>
      <c r="AB13" s="560"/>
      <c r="AC13" s="560"/>
      <c r="AD13" s="560"/>
      <c r="AE13" s="560"/>
      <c r="AF13" s="560"/>
      <c r="AG13" s="560"/>
      <c r="AH13" s="560"/>
      <c r="AI13" s="560"/>
      <c r="AJ13" s="560"/>
      <c r="AK13" s="560"/>
      <c r="AL13" s="560"/>
      <c r="AM13" s="560"/>
      <c r="AN13" s="560"/>
      <c r="AO13" s="560"/>
      <c r="AP13" s="560"/>
      <c r="AQ13" s="560"/>
      <c r="AR13" s="560"/>
      <c r="AS13" s="560"/>
      <c r="AT13" s="560"/>
      <c r="AU13" s="560"/>
      <c r="AV13" s="560"/>
      <c r="AW13" s="560"/>
      <c r="AX13" s="560"/>
      <c r="AY13" s="560"/>
      <c r="AZ13" s="560"/>
      <c r="BA13" s="560"/>
      <c r="BB13" s="560"/>
      <c r="BC13" s="560"/>
      <c r="BD13" s="560"/>
      <c r="BE13" s="560"/>
      <c r="BF13" s="560"/>
      <c r="BG13" s="560"/>
      <c r="BH13" s="560"/>
      <c r="BI13" s="560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560"/>
      <c r="BU13" s="560"/>
      <c r="BV13" s="560"/>
      <c r="BW13" s="560"/>
      <c r="BX13" s="560"/>
      <c r="BY13" s="560"/>
      <c r="BZ13" s="560"/>
      <c r="CA13" s="560"/>
      <c r="CB13" s="560"/>
      <c r="CC13" s="560"/>
      <c r="CD13" s="560"/>
      <c r="CE13" s="560"/>
      <c r="CF13" s="560"/>
      <c r="CG13" s="560"/>
      <c r="CH13" s="560"/>
      <c r="CI13" s="560"/>
      <c r="CJ13" s="560"/>
      <c r="CK13" s="560"/>
      <c r="CL13" s="560"/>
      <c r="CM13" s="560"/>
      <c r="CN13" s="560"/>
      <c r="CO13" s="560"/>
      <c r="CP13" s="560"/>
      <c r="CQ13" s="560"/>
      <c r="CR13" s="560"/>
      <c r="CS13" s="560"/>
      <c r="CT13" s="560"/>
      <c r="CU13" s="560"/>
      <c r="CV13" s="560"/>
      <c r="CW13" s="560"/>
      <c r="CX13" s="560"/>
      <c r="CY13" s="560"/>
      <c r="CZ13" s="560"/>
      <c r="DA13" s="560"/>
      <c r="DB13" s="560"/>
      <c r="DC13" s="560"/>
      <c r="DD13" s="560"/>
      <c r="DE13" s="560"/>
      <c r="DF13" s="560"/>
      <c r="DG13" s="560"/>
      <c r="DH13" s="560"/>
      <c r="DI13" s="560"/>
      <c r="DJ13" s="560"/>
      <c r="DK13" s="560"/>
      <c r="DL13" s="560"/>
      <c r="DM13" s="560"/>
      <c r="DN13" s="560"/>
      <c r="DO13" s="560"/>
      <c r="DP13" s="560"/>
      <c r="DQ13" s="560"/>
      <c r="DR13" s="560"/>
      <c r="DS13" s="560"/>
      <c r="DT13" s="560"/>
      <c r="DU13" s="560"/>
      <c r="DV13" s="560"/>
      <c r="DW13" s="560"/>
      <c r="DX13" s="560"/>
      <c r="DY13" s="560"/>
      <c r="DZ13" s="560"/>
      <c r="EA13" s="560"/>
      <c r="EB13" s="560"/>
      <c r="EC13" s="560"/>
      <c r="ED13" s="560"/>
      <c r="EE13" s="560"/>
      <c r="EF13" s="560"/>
      <c r="EG13" s="560"/>
      <c r="EH13" s="560"/>
      <c r="EI13" s="560"/>
      <c r="EJ13" s="558"/>
    </row>
    <row r="14" spans="1:140" s="502" customFormat="1" ht="18" customHeight="1" x14ac:dyDescent="0.3">
      <c r="A14" s="451">
        <v>6</v>
      </c>
      <c r="B14" s="452" t="s">
        <v>1140</v>
      </c>
      <c r="C14" s="453" t="s">
        <v>502</v>
      </c>
      <c r="D14" s="454">
        <v>49965</v>
      </c>
      <c r="E14" s="424" t="s">
        <v>875</v>
      </c>
      <c r="F14" s="454" t="s">
        <v>1011</v>
      </c>
      <c r="G14" s="424" t="s">
        <v>1157</v>
      </c>
      <c r="H14" s="455" t="s">
        <v>505</v>
      </c>
      <c r="I14" s="453"/>
      <c r="J14" s="453"/>
      <c r="K14" s="456"/>
      <c r="L14" s="549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560"/>
      <c r="AI14" s="560"/>
      <c r="AJ14" s="560"/>
      <c r="AK14" s="560"/>
      <c r="AL14" s="560"/>
      <c r="AM14" s="560"/>
      <c r="AN14" s="560"/>
      <c r="AO14" s="560"/>
      <c r="AP14" s="560"/>
      <c r="AQ14" s="560"/>
      <c r="AR14" s="560"/>
      <c r="AS14" s="560"/>
      <c r="AT14" s="560"/>
      <c r="AU14" s="560"/>
      <c r="AV14" s="560"/>
      <c r="AW14" s="560"/>
      <c r="AX14" s="560"/>
      <c r="AY14" s="560"/>
      <c r="AZ14" s="560"/>
      <c r="BA14" s="560"/>
      <c r="BB14" s="560"/>
      <c r="BC14" s="560"/>
      <c r="BD14" s="560"/>
      <c r="BE14" s="560"/>
      <c r="BF14" s="560"/>
      <c r="BG14" s="560"/>
      <c r="BH14" s="560"/>
      <c r="BI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560"/>
      <c r="BU14" s="560"/>
      <c r="BV14" s="560"/>
      <c r="BW14" s="560"/>
      <c r="BX14" s="560"/>
      <c r="BY14" s="560"/>
      <c r="BZ14" s="560"/>
      <c r="CA14" s="560"/>
      <c r="CB14" s="560"/>
      <c r="CC14" s="560"/>
      <c r="CD14" s="560"/>
      <c r="CE14" s="560"/>
      <c r="CF14" s="560"/>
      <c r="CG14" s="560"/>
      <c r="CH14" s="560"/>
      <c r="CI14" s="560"/>
      <c r="CJ14" s="560"/>
      <c r="CK14" s="560"/>
      <c r="CL14" s="560"/>
      <c r="CM14" s="560"/>
      <c r="CN14" s="560"/>
      <c r="CO14" s="560"/>
      <c r="CP14" s="560"/>
      <c r="CQ14" s="560"/>
      <c r="CR14" s="560"/>
      <c r="CS14" s="560"/>
      <c r="CT14" s="560"/>
      <c r="CU14" s="560"/>
      <c r="CV14" s="560"/>
      <c r="CW14" s="560"/>
      <c r="CX14" s="560"/>
      <c r="CY14" s="560"/>
      <c r="CZ14" s="560"/>
      <c r="DA14" s="560"/>
      <c r="DB14" s="560"/>
      <c r="DC14" s="560"/>
      <c r="DD14" s="560"/>
      <c r="DE14" s="560"/>
      <c r="DF14" s="560"/>
      <c r="DG14" s="560"/>
      <c r="DH14" s="560"/>
      <c r="DI14" s="560"/>
      <c r="DJ14" s="560"/>
      <c r="DK14" s="560"/>
      <c r="DL14" s="560"/>
      <c r="DM14" s="560"/>
      <c r="DN14" s="560"/>
      <c r="DO14" s="560"/>
      <c r="DP14" s="560"/>
      <c r="DQ14" s="560"/>
      <c r="DR14" s="560"/>
      <c r="DS14" s="560"/>
      <c r="DT14" s="560"/>
      <c r="DU14" s="560"/>
      <c r="DV14" s="560"/>
      <c r="DW14" s="560"/>
      <c r="DX14" s="560"/>
      <c r="DY14" s="560"/>
      <c r="DZ14" s="560"/>
      <c r="EA14" s="560"/>
      <c r="EB14" s="560"/>
      <c r="EC14" s="560"/>
      <c r="ED14" s="560"/>
      <c r="EE14" s="560"/>
      <c r="EF14" s="560"/>
      <c r="EG14" s="560"/>
      <c r="EH14" s="560"/>
      <c r="EI14" s="560"/>
      <c r="EJ14" s="558"/>
    </row>
    <row r="15" spans="1:140" s="502" customFormat="1" ht="18" customHeight="1" x14ac:dyDescent="0.3">
      <c r="A15" s="451">
        <v>7</v>
      </c>
      <c r="B15" s="452" t="s">
        <v>1141</v>
      </c>
      <c r="C15" s="453" t="s">
        <v>502</v>
      </c>
      <c r="D15" s="454">
        <v>1000</v>
      </c>
      <c r="E15" s="424" t="s">
        <v>876</v>
      </c>
      <c r="F15" s="454" t="s">
        <v>1012</v>
      </c>
      <c r="G15" s="424" t="s">
        <v>1158</v>
      </c>
      <c r="H15" s="455" t="s">
        <v>503</v>
      </c>
      <c r="I15" s="453"/>
      <c r="J15" s="453"/>
      <c r="K15" s="456"/>
      <c r="L15" s="549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  <c r="AH15" s="560"/>
      <c r="AI15" s="560"/>
      <c r="AJ15" s="560"/>
      <c r="AK15" s="560"/>
      <c r="AL15" s="560"/>
      <c r="AM15" s="560"/>
      <c r="AN15" s="560"/>
      <c r="AO15" s="560"/>
      <c r="AP15" s="560"/>
      <c r="AQ15" s="560"/>
      <c r="AR15" s="560"/>
      <c r="AS15" s="560"/>
      <c r="AT15" s="560"/>
      <c r="AU15" s="560"/>
      <c r="AV15" s="560"/>
      <c r="AW15" s="560"/>
      <c r="AX15" s="560"/>
      <c r="AY15" s="560"/>
      <c r="AZ15" s="560"/>
      <c r="BA15" s="560"/>
      <c r="BB15" s="560"/>
      <c r="BC15" s="560"/>
      <c r="BD15" s="560"/>
      <c r="BE15" s="560"/>
      <c r="BF15" s="560"/>
      <c r="BG15" s="560"/>
      <c r="BH15" s="560"/>
      <c r="BI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560"/>
      <c r="BU15" s="560"/>
      <c r="BV15" s="560"/>
      <c r="BW15" s="560"/>
      <c r="BX15" s="560"/>
      <c r="BY15" s="560"/>
      <c r="BZ15" s="560"/>
      <c r="CA15" s="560"/>
      <c r="CB15" s="560"/>
      <c r="CC15" s="560"/>
      <c r="CD15" s="560"/>
      <c r="CE15" s="560"/>
      <c r="CF15" s="560"/>
      <c r="CG15" s="560"/>
      <c r="CH15" s="560"/>
      <c r="CI15" s="560"/>
      <c r="CJ15" s="560"/>
      <c r="CK15" s="560"/>
      <c r="CL15" s="560"/>
      <c r="CM15" s="560"/>
      <c r="CN15" s="560"/>
      <c r="CO15" s="560"/>
      <c r="CP15" s="560"/>
      <c r="CQ15" s="560"/>
      <c r="CR15" s="560"/>
      <c r="CS15" s="560"/>
      <c r="CT15" s="560"/>
      <c r="CU15" s="560"/>
      <c r="CV15" s="560"/>
      <c r="CW15" s="560"/>
      <c r="CX15" s="560"/>
      <c r="CY15" s="560"/>
      <c r="CZ15" s="560"/>
      <c r="DA15" s="560"/>
      <c r="DB15" s="560"/>
      <c r="DC15" s="560"/>
      <c r="DD15" s="560"/>
      <c r="DE15" s="560"/>
      <c r="DF15" s="560"/>
      <c r="DG15" s="560"/>
      <c r="DH15" s="560"/>
      <c r="DI15" s="560"/>
      <c r="DJ15" s="560"/>
      <c r="DK15" s="560"/>
      <c r="DL15" s="560"/>
      <c r="DM15" s="560"/>
      <c r="DN15" s="560"/>
      <c r="DO15" s="560"/>
      <c r="DP15" s="560"/>
      <c r="DQ15" s="560"/>
      <c r="DR15" s="560"/>
      <c r="DS15" s="560"/>
      <c r="DT15" s="560"/>
      <c r="DU15" s="560"/>
      <c r="DV15" s="560"/>
      <c r="DW15" s="560"/>
      <c r="DX15" s="560"/>
      <c r="DY15" s="560"/>
      <c r="DZ15" s="560"/>
      <c r="EA15" s="560"/>
      <c r="EB15" s="560"/>
      <c r="EC15" s="560"/>
      <c r="ED15" s="560"/>
      <c r="EE15" s="560"/>
      <c r="EF15" s="560"/>
      <c r="EG15" s="560"/>
      <c r="EH15" s="560"/>
      <c r="EI15" s="560"/>
      <c r="EJ15" s="558"/>
    </row>
    <row r="16" spans="1:140" s="502" customFormat="1" ht="18" customHeight="1" x14ac:dyDescent="0.3">
      <c r="A16" s="451">
        <v>8</v>
      </c>
      <c r="B16" s="452" t="s">
        <v>1141</v>
      </c>
      <c r="C16" s="453" t="s">
        <v>502</v>
      </c>
      <c r="D16" s="454">
        <v>50000</v>
      </c>
      <c r="E16" s="424" t="s">
        <v>877</v>
      </c>
      <c r="F16" s="454" t="s">
        <v>1013</v>
      </c>
      <c r="G16" s="424" t="s">
        <v>1159</v>
      </c>
      <c r="H16" s="455" t="s">
        <v>505</v>
      </c>
      <c r="I16" s="453"/>
      <c r="J16" s="453"/>
      <c r="K16" s="456"/>
      <c r="L16" s="549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0"/>
      <c r="AJ16" s="560"/>
      <c r="AK16" s="560"/>
      <c r="AL16" s="560"/>
      <c r="AM16" s="560"/>
      <c r="AN16" s="560"/>
      <c r="AO16" s="560"/>
      <c r="AP16" s="560"/>
      <c r="AQ16" s="560"/>
      <c r="AR16" s="560"/>
      <c r="AS16" s="560"/>
      <c r="AT16" s="560"/>
      <c r="AU16" s="560"/>
      <c r="AV16" s="560"/>
      <c r="AW16" s="560"/>
      <c r="AX16" s="560"/>
      <c r="AY16" s="560"/>
      <c r="AZ16" s="560"/>
      <c r="BA16" s="560"/>
      <c r="BB16" s="560"/>
      <c r="BC16" s="560"/>
      <c r="BD16" s="560"/>
      <c r="BE16" s="560"/>
      <c r="BF16" s="560"/>
      <c r="BG16" s="560"/>
      <c r="BH16" s="560"/>
      <c r="BI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560"/>
      <c r="BU16" s="560"/>
      <c r="BV16" s="560"/>
      <c r="BW16" s="560"/>
      <c r="BX16" s="560"/>
      <c r="BY16" s="560"/>
      <c r="BZ16" s="560"/>
      <c r="CA16" s="560"/>
      <c r="CB16" s="560"/>
      <c r="CC16" s="560"/>
      <c r="CD16" s="560"/>
      <c r="CE16" s="560"/>
      <c r="CF16" s="560"/>
      <c r="CG16" s="560"/>
      <c r="CH16" s="560"/>
      <c r="CI16" s="560"/>
      <c r="CJ16" s="560"/>
      <c r="CK16" s="560"/>
      <c r="CL16" s="560"/>
      <c r="CM16" s="560"/>
      <c r="CN16" s="560"/>
      <c r="CO16" s="560"/>
      <c r="CP16" s="560"/>
      <c r="CQ16" s="560"/>
      <c r="CR16" s="560"/>
      <c r="CS16" s="560"/>
      <c r="CT16" s="560"/>
      <c r="CU16" s="560"/>
      <c r="CV16" s="560"/>
      <c r="CW16" s="560"/>
      <c r="CX16" s="560"/>
      <c r="CY16" s="560"/>
      <c r="CZ16" s="560"/>
      <c r="DA16" s="560"/>
      <c r="DB16" s="560"/>
      <c r="DC16" s="560"/>
      <c r="DD16" s="560"/>
      <c r="DE16" s="560"/>
      <c r="DF16" s="560"/>
      <c r="DG16" s="560"/>
      <c r="DH16" s="560"/>
      <c r="DI16" s="560"/>
      <c r="DJ16" s="560"/>
      <c r="DK16" s="560"/>
      <c r="DL16" s="560"/>
      <c r="DM16" s="560"/>
      <c r="DN16" s="560"/>
      <c r="DO16" s="560"/>
      <c r="DP16" s="560"/>
      <c r="DQ16" s="560"/>
      <c r="DR16" s="560"/>
      <c r="DS16" s="560"/>
      <c r="DT16" s="560"/>
      <c r="DU16" s="560"/>
      <c r="DV16" s="560"/>
      <c r="DW16" s="560"/>
      <c r="DX16" s="560"/>
      <c r="DY16" s="560"/>
      <c r="DZ16" s="560"/>
      <c r="EA16" s="560"/>
      <c r="EB16" s="560"/>
      <c r="EC16" s="560"/>
      <c r="ED16" s="560"/>
      <c r="EE16" s="560"/>
      <c r="EF16" s="560"/>
      <c r="EG16" s="560"/>
      <c r="EH16" s="560"/>
      <c r="EI16" s="560"/>
      <c r="EJ16" s="558"/>
    </row>
    <row r="17" spans="1:140" s="502" customFormat="1" ht="18" customHeight="1" x14ac:dyDescent="0.3">
      <c r="A17" s="451">
        <v>9</v>
      </c>
      <c r="B17" s="452" t="s">
        <v>1141</v>
      </c>
      <c r="C17" s="453" t="s">
        <v>502</v>
      </c>
      <c r="D17" s="454">
        <v>1125</v>
      </c>
      <c r="E17" s="424" t="s">
        <v>878</v>
      </c>
      <c r="F17" s="454" t="s">
        <v>493</v>
      </c>
      <c r="G17" s="424" t="s">
        <v>511</v>
      </c>
      <c r="H17" s="455" t="s">
        <v>505</v>
      </c>
      <c r="I17" s="453"/>
      <c r="J17" s="453"/>
      <c r="K17" s="456"/>
      <c r="L17" s="549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0"/>
      <c r="X17" s="560"/>
      <c r="Y17" s="560"/>
      <c r="Z17" s="560"/>
      <c r="AA17" s="560"/>
      <c r="AB17" s="560"/>
      <c r="AC17" s="560"/>
      <c r="AD17" s="560"/>
      <c r="AE17" s="560"/>
      <c r="AF17" s="560"/>
      <c r="AG17" s="560"/>
      <c r="AH17" s="560"/>
      <c r="AI17" s="560"/>
      <c r="AJ17" s="560"/>
      <c r="AK17" s="560"/>
      <c r="AL17" s="560"/>
      <c r="AM17" s="560"/>
      <c r="AN17" s="560"/>
      <c r="AO17" s="560"/>
      <c r="AP17" s="560"/>
      <c r="AQ17" s="560"/>
      <c r="AR17" s="560"/>
      <c r="AS17" s="560"/>
      <c r="AT17" s="560"/>
      <c r="AU17" s="560"/>
      <c r="AV17" s="560"/>
      <c r="AW17" s="560"/>
      <c r="AX17" s="560"/>
      <c r="AY17" s="560"/>
      <c r="AZ17" s="560"/>
      <c r="BA17" s="560"/>
      <c r="BB17" s="560"/>
      <c r="BC17" s="560"/>
      <c r="BD17" s="560"/>
      <c r="BE17" s="560"/>
      <c r="BF17" s="560"/>
      <c r="BG17" s="560"/>
      <c r="BH17" s="560"/>
      <c r="BI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560"/>
      <c r="BU17" s="560"/>
      <c r="BV17" s="560"/>
      <c r="BW17" s="560"/>
      <c r="BX17" s="560"/>
      <c r="BY17" s="560"/>
      <c r="BZ17" s="560"/>
      <c r="CA17" s="560"/>
      <c r="CB17" s="560"/>
      <c r="CC17" s="560"/>
      <c r="CD17" s="560"/>
      <c r="CE17" s="560"/>
      <c r="CF17" s="560"/>
      <c r="CG17" s="560"/>
      <c r="CH17" s="560"/>
      <c r="CI17" s="560"/>
      <c r="CJ17" s="560"/>
      <c r="CK17" s="560"/>
      <c r="CL17" s="560"/>
      <c r="CM17" s="560"/>
      <c r="CN17" s="560"/>
      <c r="CO17" s="560"/>
      <c r="CP17" s="560"/>
      <c r="CQ17" s="560"/>
      <c r="CR17" s="560"/>
      <c r="CS17" s="560"/>
      <c r="CT17" s="560"/>
      <c r="CU17" s="560"/>
      <c r="CV17" s="560"/>
      <c r="CW17" s="560"/>
      <c r="CX17" s="560"/>
      <c r="CY17" s="560"/>
      <c r="CZ17" s="560"/>
      <c r="DA17" s="560"/>
      <c r="DB17" s="560"/>
      <c r="DC17" s="560"/>
      <c r="DD17" s="560"/>
      <c r="DE17" s="560"/>
      <c r="DF17" s="560"/>
      <c r="DG17" s="560"/>
      <c r="DH17" s="560"/>
      <c r="DI17" s="560"/>
      <c r="DJ17" s="560"/>
      <c r="DK17" s="560"/>
      <c r="DL17" s="560"/>
      <c r="DM17" s="560"/>
      <c r="DN17" s="560"/>
      <c r="DO17" s="560"/>
      <c r="DP17" s="560"/>
      <c r="DQ17" s="560"/>
      <c r="DR17" s="560"/>
      <c r="DS17" s="560"/>
      <c r="DT17" s="560"/>
      <c r="DU17" s="560"/>
      <c r="DV17" s="560"/>
      <c r="DW17" s="560"/>
      <c r="DX17" s="560"/>
      <c r="DY17" s="560"/>
      <c r="DZ17" s="560"/>
      <c r="EA17" s="560"/>
      <c r="EB17" s="560"/>
      <c r="EC17" s="560"/>
      <c r="ED17" s="560"/>
      <c r="EE17" s="560"/>
      <c r="EF17" s="560"/>
      <c r="EG17" s="560"/>
      <c r="EH17" s="560"/>
      <c r="EI17" s="560"/>
      <c r="EJ17" s="558"/>
    </row>
    <row r="18" spans="1:140" s="502" customFormat="1" ht="18" customHeight="1" x14ac:dyDescent="0.3">
      <c r="A18" s="451">
        <v>10</v>
      </c>
      <c r="B18" s="452" t="s">
        <v>1142</v>
      </c>
      <c r="C18" s="453" t="s">
        <v>502</v>
      </c>
      <c r="D18" s="454">
        <v>9000</v>
      </c>
      <c r="E18" s="424" t="s">
        <v>482</v>
      </c>
      <c r="F18" s="454" t="s">
        <v>494</v>
      </c>
      <c r="G18" s="424" t="s">
        <v>514</v>
      </c>
      <c r="H18" s="455" t="s">
        <v>504</v>
      </c>
      <c r="I18" s="453"/>
      <c r="J18" s="453"/>
      <c r="K18" s="456"/>
      <c r="L18" s="549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0"/>
      <c r="AG18" s="560"/>
      <c r="AH18" s="560"/>
      <c r="AI18" s="560"/>
      <c r="AJ18" s="560"/>
      <c r="AK18" s="560"/>
      <c r="AL18" s="560"/>
      <c r="AM18" s="560"/>
      <c r="AN18" s="560"/>
      <c r="AO18" s="560"/>
      <c r="AP18" s="560"/>
      <c r="AQ18" s="560"/>
      <c r="AR18" s="560"/>
      <c r="AS18" s="560"/>
      <c r="AT18" s="560"/>
      <c r="AU18" s="560"/>
      <c r="AV18" s="560"/>
      <c r="AW18" s="560"/>
      <c r="AX18" s="560"/>
      <c r="AY18" s="560"/>
      <c r="AZ18" s="560"/>
      <c r="BA18" s="560"/>
      <c r="BB18" s="560"/>
      <c r="BC18" s="560"/>
      <c r="BD18" s="560"/>
      <c r="BE18" s="560"/>
      <c r="BF18" s="560"/>
      <c r="BG18" s="560"/>
      <c r="BH18" s="560"/>
      <c r="BI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560"/>
      <c r="BU18" s="560"/>
      <c r="BV18" s="560"/>
      <c r="BW18" s="560"/>
      <c r="BX18" s="560"/>
      <c r="BY18" s="560"/>
      <c r="BZ18" s="560"/>
      <c r="CA18" s="560"/>
      <c r="CB18" s="560"/>
      <c r="CC18" s="560"/>
      <c r="CD18" s="560"/>
      <c r="CE18" s="560"/>
      <c r="CF18" s="560"/>
      <c r="CG18" s="560"/>
      <c r="CH18" s="560"/>
      <c r="CI18" s="560"/>
      <c r="CJ18" s="560"/>
      <c r="CK18" s="560"/>
      <c r="CL18" s="560"/>
      <c r="CM18" s="560"/>
      <c r="CN18" s="560"/>
      <c r="CO18" s="560"/>
      <c r="CP18" s="560"/>
      <c r="CQ18" s="560"/>
      <c r="CR18" s="560"/>
      <c r="CS18" s="560"/>
      <c r="CT18" s="560"/>
      <c r="CU18" s="560"/>
      <c r="CV18" s="560"/>
      <c r="CW18" s="560"/>
      <c r="CX18" s="560"/>
      <c r="CY18" s="560"/>
      <c r="CZ18" s="560"/>
      <c r="DA18" s="560"/>
      <c r="DB18" s="560"/>
      <c r="DC18" s="560"/>
      <c r="DD18" s="560"/>
      <c r="DE18" s="560"/>
      <c r="DF18" s="560"/>
      <c r="DG18" s="560"/>
      <c r="DH18" s="560"/>
      <c r="DI18" s="560"/>
      <c r="DJ18" s="560"/>
      <c r="DK18" s="560"/>
      <c r="DL18" s="560"/>
      <c r="DM18" s="560"/>
      <c r="DN18" s="560"/>
      <c r="DO18" s="560"/>
      <c r="DP18" s="560"/>
      <c r="DQ18" s="560"/>
      <c r="DR18" s="560"/>
      <c r="DS18" s="560"/>
      <c r="DT18" s="560"/>
      <c r="DU18" s="560"/>
      <c r="DV18" s="560"/>
      <c r="DW18" s="560"/>
      <c r="DX18" s="560"/>
      <c r="DY18" s="560"/>
      <c r="DZ18" s="560"/>
      <c r="EA18" s="560"/>
      <c r="EB18" s="560"/>
      <c r="EC18" s="560"/>
      <c r="ED18" s="560"/>
      <c r="EE18" s="560"/>
      <c r="EF18" s="560"/>
      <c r="EG18" s="560"/>
      <c r="EH18" s="560"/>
      <c r="EI18" s="560"/>
      <c r="EJ18" s="558"/>
    </row>
    <row r="19" spans="1:140" s="502" customFormat="1" ht="18" customHeight="1" x14ac:dyDescent="0.3">
      <c r="A19" s="451">
        <v>11</v>
      </c>
      <c r="B19" s="452" t="s">
        <v>1143</v>
      </c>
      <c r="C19" s="453" t="s">
        <v>502</v>
      </c>
      <c r="D19" s="454">
        <v>3000</v>
      </c>
      <c r="E19" s="424" t="s">
        <v>879</v>
      </c>
      <c r="F19" s="454" t="s">
        <v>1014</v>
      </c>
      <c r="G19" s="424" t="s">
        <v>1160</v>
      </c>
      <c r="H19" s="452" t="s">
        <v>505</v>
      </c>
      <c r="I19" s="453"/>
      <c r="J19" s="453"/>
      <c r="K19" s="456"/>
      <c r="L19" s="549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560"/>
      <c r="AO19" s="560"/>
      <c r="AP19" s="560"/>
      <c r="AQ19" s="560"/>
      <c r="AR19" s="560"/>
      <c r="AS19" s="560"/>
      <c r="AT19" s="560"/>
      <c r="AU19" s="560"/>
      <c r="AV19" s="560"/>
      <c r="AW19" s="560"/>
      <c r="AX19" s="560"/>
      <c r="AY19" s="560"/>
      <c r="AZ19" s="560"/>
      <c r="BA19" s="560"/>
      <c r="BB19" s="560"/>
      <c r="BC19" s="560"/>
      <c r="BD19" s="560"/>
      <c r="BE19" s="560"/>
      <c r="BF19" s="560"/>
      <c r="BG19" s="560"/>
      <c r="BH19" s="560"/>
      <c r="BI19" s="560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560"/>
      <c r="BU19" s="560"/>
      <c r="BV19" s="560"/>
      <c r="BW19" s="560"/>
      <c r="BX19" s="560"/>
      <c r="BY19" s="560"/>
      <c r="BZ19" s="560"/>
      <c r="CA19" s="560"/>
      <c r="CB19" s="560"/>
      <c r="CC19" s="560"/>
      <c r="CD19" s="560"/>
      <c r="CE19" s="560"/>
      <c r="CF19" s="560"/>
      <c r="CG19" s="560"/>
      <c r="CH19" s="560"/>
      <c r="CI19" s="560"/>
      <c r="CJ19" s="560"/>
      <c r="CK19" s="560"/>
      <c r="CL19" s="560"/>
      <c r="CM19" s="560"/>
      <c r="CN19" s="560"/>
      <c r="CO19" s="560"/>
      <c r="CP19" s="560"/>
      <c r="CQ19" s="560"/>
      <c r="CR19" s="560"/>
      <c r="CS19" s="560"/>
      <c r="CT19" s="560"/>
      <c r="CU19" s="560"/>
      <c r="CV19" s="560"/>
      <c r="CW19" s="560"/>
      <c r="CX19" s="560"/>
      <c r="CY19" s="560"/>
      <c r="CZ19" s="560"/>
      <c r="DA19" s="560"/>
      <c r="DB19" s="560"/>
      <c r="DC19" s="560"/>
      <c r="DD19" s="560"/>
      <c r="DE19" s="560"/>
      <c r="DF19" s="560"/>
      <c r="DG19" s="560"/>
      <c r="DH19" s="560"/>
      <c r="DI19" s="560"/>
      <c r="DJ19" s="560"/>
      <c r="DK19" s="560"/>
      <c r="DL19" s="560"/>
      <c r="DM19" s="560"/>
      <c r="DN19" s="560"/>
      <c r="DO19" s="560"/>
      <c r="DP19" s="560"/>
      <c r="DQ19" s="560"/>
      <c r="DR19" s="560"/>
      <c r="DS19" s="560"/>
      <c r="DT19" s="560"/>
      <c r="DU19" s="560"/>
      <c r="DV19" s="560"/>
      <c r="DW19" s="560"/>
      <c r="DX19" s="560"/>
      <c r="DY19" s="560"/>
      <c r="DZ19" s="560"/>
      <c r="EA19" s="560"/>
      <c r="EB19" s="560"/>
      <c r="EC19" s="560"/>
      <c r="ED19" s="560"/>
      <c r="EE19" s="560"/>
      <c r="EF19" s="560"/>
      <c r="EG19" s="560"/>
      <c r="EH19" s="560"/>
      <c r="EI19" s="560"/>
      <c r="EJ19" s="558"/>
    </row>
    <row r="20" spans="1:140" s="502" customFormat="1" ht="18" customHeight="1" x14ac:dyDescent="0.3">
      <c r="A20" s="451">
        <v>12</v>
      </c>
      <c r="B20" s="452" t="s">
        <v>1143</v>
      </c>
      <c r="C20" s="453" t="s">
        <v>502</v>
      </c>
      <c r="D20" s="454">
        <v>7000</v>
      </c>
      <c r="E20" s="424" t="s">
        <v>880</v>
      </c>
      <c r="F20" s="454" t="s">
        <v>1015</v>
      </c>
      <c r="G20" s="424" t="s">
        <v>1161</v>
      </c>
      <c r="H20" s="455" t="s">
        <v>505</v>
      </c>
      <c r="I20" s="453"/>
      <c r="J20" s="453"/>
      <c r="K20" s="456"/>
      <c r="L20" s="549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0"/>
      <c r="AL20" s="560"/>
      <c r="AM20" s="560"/>
      <c r="AN20" s="560"/>
      <c r="AO20" s="560"/>
      <c r="AP20" s="560"/>
      <c r="AQ20" s="560"/>
      <c r="AR20" s="560"/>
      <c r="AS20" s="560"/>
      <c r="AT20" s="560"/>
      <c r="AU20" s="560"/>
      <c r="AV20" s="560"/>
      <c r="AW20" s="560"/>
      <c r="AX20" s="560"/>
      <c r="AY20" s="560"/>
      <c r="AZ20" s="560"/>
      <c r="BA20" s="560"/>
      <c r="BB20" s="560"/>
      <c r="BC20" s="560"/>
      <c r="BD20" s="560"/>
      <c r="BE20" s="560"/>
      <c r="BF20" s="560"/>
      <c r="BG20" s="560"/>
      <c r="BH20" s="560"/>
      <c r="BI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560"/>
      <c r="BU20" s="560"/>
      <c r="BV20" s="560"/>
      <c r="BW20" s="560"/>
      <c r="BX20" s="560"/>
      <c r="BY20" s="560"/>
      <c r="BZ20" s="560"/>
      <c r="CA20" s="560"/>
      <c r="CB20" s="560"/>
      <c r="CC20" s="560"/>
      <c r="CD20" s="560"/>
      <c r="CE20" s="560"/>
      <c r="CF20" s="560"/>
      <c r="CG20" s="560"/>
      <c r="CH20" s="560"/>
      <c r="CI20" s="560"/>
      <c r="CJ20" s="560"/>
      <c r="CK20" s="560"/>
      <c r="CL20" s="560"/>
      <c r="CM20" s="560"/>
      <c r="CN20" s="560"/>
      <c r="CO20" s="560"/>
      <c r="CP20" s="560"/>
      <c r="CQ20" s="560"/>
      <c r="CR20" s="560"/>
      <c r="CS20" s="560"/>
      <c r="CT20" s="560"/>
      <c r="CU20" s="560"/>
      <c r="CV20" s="560"/>
      <c r="CW20" s="560"/>
      <c r="CX20" s="560"/>
      <c r="CY20" s="560"/>
      <c r="CZ20" s="560"/>
      <c r="DA20" s="560"/>
      <c r="DB20" s="560"/>
      <c r="DC20" s="560"/>
      <c r="DD20" s="560"/>
      <c r="DE20" s="560"/>
      <c r="DF20" s="560"/>
      <c r="DG20" s="560"/>
      <c r="DH20" s="560"/>
      <c r="DI20" s="560"/>
      <c r="DJ20" s="560"/>
      <c r="DK20" s="560"/>
      <c r="DL20" s="560"/>
      <c r="DM20" s="560"/>
      <c r="DN20" s="560"/>
      <c r="DO20" s="560"/>
      <c r="DP20" s="560"/>
      <c r="DQ20" s="560"/>
      <c r="DR20" s="560"/>
      <c r="DS20" s="560"/>
      <c r="DT20" s="560"/>
      <c r="DU20" s="560"/>
      <c r="DV20" s="560"/>
      <c r="DW20" s="560"/>
      <c r="DX20" s="560"/>
      <c r="DY20" s="560"/>
      <c r="DZ20" s="560"/>
      <c r="EA20" s="560"/>
      <c r="EB20" s="560"/>
      <c r="EC20" s="560"/>
      <c r="ED20" s="560"/>
      <c r="EE20" s="560"/>
      <c r="EF20" s="560"/>
      <c r="EG20" s="560"/>
      <c r="EH20" s="560"/>
      <c r="EI20" s="560"/>
      <c r="EJ20" s="558"/>
    </row>
    <row r="21" spans="1:140" s="502" customFormat="1" ht="18" customHeight="1" x14ac:dyDescent="0.3">
      <c r="A21" s="451">
        <v>13</v>
      </c>
      <c r="B21" s="452" t="s">
        <v>1143</v>
      </c>
      <c r="C21" s="453" t="s">
        <v>502</v>
      </c>
      <c r="D21" s="454">
        <v>1250</v>
      </c>
      <c r="E21" s="424" t="s">
        <v>881</v>
      </c>
      <c r="F21" s="454" t="s">
        <v>1016</v>
      </c>
      <c r="G21" s="424" t="s">
        <v>1162</v>
      </c>
      <c r="H21" s="455" t="s">
        <v>503</v>
      </c>
      <c r="I21" s="453"/>
      <c r="J21" s="453"/>
      <c r="K21" s="456"/>
      <c r="L21" s="549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  <c r="AB21" s="560"/>
      <c r="AC21" s="560"/>
      <c r="AD21" s="560"/>
      <c r="AE21" s="560"/>
      <c r="AF21" s="560"/>
      <c r="AG21" s="560"/>
      <c r="AH21" s="560"/>
      <c r="AI21" s="560"/>
      <c r="AJ21" s="560"/>
      <c r="AK21" s="560"/>
      <c r="AL21" s="560"/>
      <c r="AM21" s="560"/>
      <c r="AN21" s="560"/>
      <c r="AO21" s="560"/>
      <c r="AP21" s="560"/>
      <c r="AQ21" s="560"/>
      <c r="AR21" s="560"/>
      <c r="AS21" s="560"/>
      <c r="AT21" s="560"/>
      <c r="AU21" s="560"/>
      <c r="AV21" s="560"/>
      <c r="AW21" s="560"/>
      <c r="AX21" s="560"/>
      <c r="AY21" s="560"/>
      <c r="AZ21" s="560"/>
      <c r="BA21" s="560"/>
      <c r="BB21" s="560"/>
      <c r="BC21" s="560"/>
      <c r="BD21" s="560"/>
      <c r="BE21" s="560"/>
      <c r="BF21" s="560"/>
      <c r="BG21" s="560"/>
      <c r="BH21" s="560"/>
      <c r="BI21" s="560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560"/>
      <c r="BU21" s="560"/>
      <c r="BV21" s="560"/>
      <c r="BW21" s="560"/>
      <c r="BX21" s="560"/>
      <c r="BY21" s="560"/>
      <c r="BZ21" s="560"/>
      <c r="CA21" s="560"/>
      <c r="CB21" s="560"/>
      <c r="CC21" s="560"/>
      <c r="CD21" s="560"/>
      <c r="CE21" s="560"/>
      <c r="CF21" s="560"/>
      <c r="CG21" s="560"/>
      <c r="CH21" s="560"/>
      <c r="CI21" s="560"/>
      <c r="CJ21" s="560"/>
      <c r="CK21" s="560"/>
      <c r="CL21" s="560"/>
      <c r="CM21" s="560"/>
      <c r="CN21" s="560"/>
      <c r="CO21" s="560"/>
      <c r="CP21" s="560"/>
      <c r="CQ21" s="560"/>
      <c r="CR21" s="560"/>
      <c r="CS21" s="560"/>
      <c r="CT21" s="560"/>
      <c r="CU21" s="560"/>
      <c r="CV21" s="560"/>
      <c r="CW21" s="560"/>
      <c r="CX21" s="560"/>
      <c r="CY21" s="560"/>
      <c r="CZ21" s="560"/>
      <c r="DA21" s="560"/>
      <c r="DB21" s="560"/>
      <c r="DC21" s="560"/>
      <c r="DD21" s="560"/>
      <c r="DE21" s="560"/>
      <c r="DF21" s="560"/>
      <c r="DG21" s="560"/>
      <c r="DH21" s="560"/>
      <c r="DI21" s="560"/>
      <c r="DJ21" s="560"/>
      <c r="DK21" s="560"/>
      <c r="DL21" s="560"/>
      <c r="DM21" s="560"/>
      <c r="DN21" s="560"/>
      <c r="DO21" s="560"/>
      <c r="DP21" s="560"/>
      <c r="DQ21" s="560"/>
      <c r="DR21" s="560"/>
      <c r="DS21" s="560"/>
      <c r="DT21" s="560"/>
      <c r="DU21" s="560"/>
      <c r="DV21" s="560"/>
      <c r="DW21" s="560"/>
      <c r="DX21" s="560"/>
      <c r="DY21" s="560"/>
      <c r="DZ21" s="560"/>
      <c r="EA21" s="560"/>
      <c r="EB21" s="560"/>
      <c r="EC21" s="560"/>
      <c r="ED21" s="560"/>
      <c r="EE21" s="560"/>
      <c r="EF21" s="560"/>
      <c r="EG21" s="560"/>
      <c r="EH21" s="560"/>
      <c r="EI21" s="560"/>
      <c r="EJ21" s="558"/>
    </row>
    <row r="22" spans="1:140" s="502" customFormat="1" ht="18" customHeight="1" x14ac:dyDescent="0.3">
      <c r="A22" s="451">
        <v>14</v>
      </c>
      <c r="B22" s="452" t="s">
        <v>1143</v>
      </c>
      <c r="C22" s="453" t="s">
        <v>502</v>
      </c>
      <c r="D22" s="454">
        <v>2</v>
      </c>
      <c r="E22" s="424" t="s">
        <v>882</v>
      </c>
      <c r="F22" s="454" t="s">
        <v>1017</v>
      </c>
      <c r="G22" s="424" t="s">
        <v>1163</v>
      </c>
      <c r="H22" s="455" t="s">
        <v>503</v>
      </c>
      <c r="I22" s="453"/>
      <c r="J22" s="453"/>
      <c r="K22" s="456"/>
      <c r="L22" s="549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0"/>
      <c r="AJ22" s="560"/>
      <c r="AK22" s="560"/>
      <c r="AL22" s="560"/>
      <c r="AM22" s="560"/>
      <c r="AN22" s="560"/>
      <c r="AO22" s="560"/>
      <c r="AP22" s="560"/>
      <c r="AQ22" s="560"/>
      <c r="AR22" s="560"/>
      <c r="AS22" s="560"/>
      <c r="AT22" s="560"/>
      <c r="AU22" s="560"/>
      <c r="AV22" s="560"/>
      <c r="AW22" s="560"/>
      <c r="AX22" s="560"/>
      <c r="AY22" s="560"/>
      <c r="AZ22" s="560"/>
      <c r="BA22" s="560"/>
      <c r="BB22" s="560"/>
      <c r="BC22" s="560"/>
      <c r="BD22" s="560"/>
      <c r="BE22" s="560"/>
      <c r="BF22" s="560"/>
      <c r="BG22" s="560"/>
      <c r="BH22" s="560"/>
      <c r="BI22" s="560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560"/>
      <c r="BU22" s="560"/>
      <c r="BV22" s="560"/>
      <c r="BW22" s="560"/>
      <c r="BX22" s="560"/>
      <c r="BY22" s="560"/>
      <c r="BZ22" s="560"/>
      <c r="CA22" s="560"/>
      <c r="CB22" s="560"/>
      <c r="CC22" s="560"/>
      <c r="CD22" s="560"/>
      <c r="CE22" s="560"/>
      <c r="CF22" s="560"/>
      <c r="CG22" s="560"/>
      <c r="CH22" s="560"/>
      <c r="CI22" s="560"/>
      <c r="CJ22" s="560"/>
      <c r="CK22" s="560"/>
      <c r="CL22" s="560"/>
      <c r="CM22" s="560"/>
      <c r="CN22" s="560"/>
      <c r="CO22" s="560"/>
      <c r="CP22" s="560"/>
      <c r="CQ22" s="560"/>
      <c r="CR22" s="560"/>
      <c r="CS22" s="560"/>
      <c r="CT22" s="560"/>
      <c r="CU22" s="560"/>
      <c r="CV22" s="560"/>
      <c r="CW22" s="560"/>
      <c r="CX22" s="560"/>
      <c r="CY22" s="560"/>
      <c r="CZ22" s="560"/>
      <c r="DA22" s="560"/>
      <c r="DB22" s="560"/>
      <c r="DC22" s="560"/>
      <c r="DD22" s="560"/>
      <c r="DE22" s="560"/>
      <c r="DF22" s="560"/>
      <c r="DG22" s="560"/>
      <c r="DH22" s="560"/>
      <c r="DI22" s="560"/>
      <c r="DJ22" s="560"/>
      <c r="DK22" s="560"/>
      <c r="DL22" s="560"/>
      <c r="DM22" s="560"/>
      <c r="DN22" s="560"/>
      <c r="DO22" s="560"/>
      <c r="DP22" s="560"/>
      <c r="DQ22" s="560"/>
      <c r="DR22" s="560"/>
      <c r="DS22" s="560"/>
      <c r="DT22" s="560"/>
      <c r="DU22" s="560"/>
      <c r="DV22" s="560"/>
      <c r="DW22" s="560"/>
      <c r="DX22" s="560"/>
      <c r="DY22" s="560"/>
      <c r="DZ22" s="560"/>
      <c r="EA22" s="560"/>
      <c r="EB22" s="560"/>
      <c r="EC22" s="560"/>
      <c r="ED22" s="560"/>
      <c r="EE22" s="560"/>
      <c r="EF22" s="560"/>
      <c r="EG22" s="560"/>
      <c r="EH22" s="560"/>
      <c r="EI22" s="560"/>
      <c r="EJ22" s="558"/>
    </row>
    <row r="23" spans="1:140" s="502" customFormat="1" ht="18" customHeight="1" x14ac:dyDescent="0.3">
      <c r="A23" s="451">
        <v>15</v>
      </c>
      <c r="B23" s="452" t="s">
        <v>1143</v>
      </c>
      <c r="C23" s="453" t="s">
        <v>502</v>
      </c>
      <c r="D23" s="454">
        <v>3000</v>
      </c>
      <c r="E23" s="424" t="s">
        <v>883</v>
      </c>
      <c r="F23" s="454" t="s">
        <v>1018</v>
      </c>
      <c r="G23" s="424" t="s">
        <v>1164</v>
      </c>
      <c r="H23" s="455" t="s">
        <v>503</v>
      </c>
      <c r="I23" s="453"/>
      <c r="J23" s="453"/>
      <c r="K23" s="456"/>
      <c r="L23" s="549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60"/>
      <c r="AB23" s="560"/>
      <c r="AC23" s="560"/>
      <c r="AD23" s="560"/>
      <c r="AE23" s="560"/>
      <c r="AF23" s="560"/>
      <c r="AG23" s="560"/>
      <c r="AH23" s="560"/>
      <c r="AI23" s="560"/>
      <c r="AJ23" s="560"/>
      <c r="AK23" s="560"/>
      <c r="AL23" s="560"/>
      <c r="AM23" s="560"/>
      <c r="AN23" s="560"/>
      <c r="AO23" s="560"/>
      <c r="AP23" s="560"/>
      <c r="AQ23" s="560"/>
      <c r="AR23" s="560"/>
      <c r="AS23" s="560"/>
      <c r="AT23" s="560"/>
      <c r="AU23" s="560"/>
      <c r="AV23" s="560"/>
      <c r="AW23" s="560"/>
      <c r="AX23" s="560"/>
      <c r="AY23" s="560"/>
      <c r="AZ23" s="560"/>
      <c r="BA23" s="560"/>
      <c r="BB23" s="560"/>
      <c r="BC23" s="560"/>
      <c r="BD23" s="560"/>
      <c r="BE23" s="560"/>
      <c r="BF23" s="560"/>
      <c r="BG23" s="560"/>
      <c r="BH23" s="560"/>
      <c r="BI23" s="560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560"/>
      <c r="BU23" s="560"/>
      <c r="BV23" s="560"/>
      <c r="BW23" s="560"/>
      <c r="BX23" s="560"/>
      <c r="BY23" s="560"/>
      <c r="BZ23" s="560"/>
      <c r="CA23" s="560"/>
      <c r="CB23" s="560"/>
      <c r="CC23" s="560"/>
      <c r="CD23" s="560"/>
      <c r="CE23" s="560"/>
      <c r="CF23" s="560"/>
      <c r="CG23" s="560"/>
      <c r="CH23" s="560"/>
      <c r="CI23" s="560"/>
      <c r="CJ23" s="560"/>
      <c r="CK23" s="560"/>
      <c r="CL23" s="560"/>
      <c r="CM23" s="560"/>
      <c r="CN23" s="560"/>
      <c r="CO23" s="560"/>
      <c r="CP23" s="560"/>
      <c r="CQ23" s="560"/>
      <c r="CR23" s="560"/>
      <c r="CS23" s="560"/>
      <c r="CT23" s="560"/>
      <c r="CU23" s="560"/>
      <c r="CV23" s="560"/>
      <c r="CW23" s="560"/>
      <c r="CX23" s="560"/>
      <c r="CY23" s="560"/>
      <c r="CZ23" s="560"/>
      <c r="DA23" s="560"/>
      <c r="DB23" s="560"/>
      <c r="DC23" s="560"/>
      <c r="DD23" s="560"/>
      <c r="DE23" s="560"/>
      <c r="DF23" s="560"/>
      <c r="DG23" s="560"/>
      <c r="DH23" s="560"/>
      <c r="DI23" s="560"/>
      <c r="DJ23" s="560"/>
      <c r="DK23" s="560"/>
      <c r="DL23" s="560"/>
      <c r="DM23" s="560"/>
      <c r="DN23" s="560"/>
      <c r="DO23" s="560"/>
      <c r="DP23" s="560"/>
      <c r="DQ23" s="560"/>
      <c r="DR23" s="560"/>
      <c r="DS23" s="560"/>
      <c r="DT23" s="560"/>
      <c r="DU23" s="560"/>
      <c r="DV23" s="560"/>
      <c r="DW23" s="560"/>
      <c r="DX23" s="560"/>
      <c r="DY23" s="560"/>
      <c r="DZ23" s="560"/>
      <c r="EA23" s="560"/>
      <c r="EB23" s="560"/>
      <c r="EC23" s="560"/>
      <c r="ED23" s="560"/>
      <c r="EE23" s="560"/>
      <c r="EF23" s="560"/>
      <c r="EG23" s="560"/>
      <c r="EH23" s="560"/>
      <c r="EI23" s="560"/>
      <c r="EJ23" s="558"/>
    </row>
    <row r="24" spans="1:140" s="502" customFormat="1" ht="18" customHeight="1" x14ac:dyDescent="0.3">
      <c r="A24" s="451">
        <v>16</v>
      </c>
      <c r="B24" s="452" t="s">
        <v>1143</v>
      </c>
      <c r="C24" s="453" t="s">
        <v>502</v>
      </c>
      <c r="D24" s="454">
        <v>6000</v>
      </c>
      <c r="E24" s="424" t="s">
        <v>884</v>
      </c>
      <c r="F24" s="454" t="s">
        <v>1019</v>
      </c>
      <c r="G24" s="424" t="s">
        <v>1165</v>
      </c>
      <c r="H24" s="455" t="s">
        <v>503</v>
      </c>
      <c r="I24" s="453"/>
      <c r="J24" s="453"/>
      <c r="K24" s="456"/>
      <c r="L24" s="549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0"/>
      <c r="AQ24" s="560"/>
      <c r="AR24" s="560"/>
      <c r="AS24" s="560"/>
      <c r="AT24" s="560"/>
      <c r="AU24" s="560"/>
      <c r="AV24" s="560"/>
      <c r="AW24" s="560"/>
      <c r="AX24" s="560"/>
      <c r="AY24" s="560"/>
      <c r="AZ24" s="560"/>
      <c r="BA24" s="560"/>
      <c r="BB24" s="560"/>
      <c r="BC24" s="560"/>
      <c r="BD24" s="560"/>
      <c r="BE24" s="560"/>
      <c r="BF24" s="560"/>
      <c r="BG24" s="560"/>
      <c r="BH24" s="560"/>
      <c r="BI24" s="560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560"/>
      <c r="BU24" s="560"/>
      <c r="BV24" s="560"/>
      <c r="BW24" s="560"/>
      <c r="BX24" s="560"/>
      <c r="BY24" s="560"/>
      <c r="BZ24" s="560"/>
      <c r="CA24" s="560"/>
      <c r="CB24" s="560"/>
      <c r="CC24" s="560"/>
      <c r="CD24" s="560"/>
      <c r="CE24" s="560"/>
      <c r="CF24" s="560"/>
      <c r="CG24" s="560"/>
      <c r="CH24" s="560"/>
      <c r="CI24" s="560"/>
      <c r="CJ24" s="560"/>
      <c r="CK24" s="560"/>
      <c r="CL24" s="560"/>
      <c r="CM24" s="560"/>
      <c r="CN24" s="560"/>
      <c r="CO24" s="560"/>
      <c r="CP24" s="560"/>
      <c r="CQ24" s="560"/>
      <c r="CR24" s="560"/>
      <c r="CS24" s="560"/>
      <c r="CT24" s="560"/>
      <c r="CU24" s="560"/>
      <c r="CV24" s="560"/>
      <c r="CW24" s="560"/>
      <c r="CX24" s="560"/>
      <c r="CY24" s="560"/>
      <c r="CZ24" s="560"/>
      <c r="DA24" s="560"/>
      <c r="DB24" s="560"/>
      <c r="DC24" s="560"/>
      <c r="DD24" s="560"/>
      <c r="DE24" s="560"/>
      <c r="DF24" s="560"/>
      <c r="DG24" s="560"/>
      <c r="DH24" s="560"/>
      <c r="DI24" s="560"/>
      <c r="DJ24" s="560"/>
      <c r="DK24" s="560"/>
      <c r="DL24" s="560"/>
      <c r="DM24" s="560"/>
      <c r="DN24" s="560"/>
      <c r="DO24" s="560"/>
      <c r="DP24" s="560"/>
      <c r="DQ24" s="560"/>
      <c r="DR24" s="560"/>
      <c r="DS24" s="560"/>
      <c r="DT24" s="560"/>
      <c r="DU24" s="560"/>
      <c r="DV24" s="560"/>
      <c r="DW24" s="560"/>
      <c r="DX24" s="560"/>
      <c r="DY24" s="560"/>
      <c r="DZ24" s="560"/>
      <c r="EA24" s="560"/>
      <c r="EB24" s="560"/>
      <c r="EC24" s="560"/>
      <c r="ED24" s="560"/>
      <c r="EE24" s="560"/>
      <c r="EF24" s="560"/>
      <c r="EG24" s="560"/>
      <c r="EH24" s="560"/>
      <c r="EI24" s="560"/>
      <c r="EJ24" s="558"/>
    </row>
    <row r="25" spans="1:140" s="502" customFormat="1" ht="18" customHeight="1" x14ac:dyDescent="0.3">
      <c r="A25" s="451">
        <v>17</v>
      </c>
      <c r="B25" s="452" t="s">
        <v>1143</v>
      </c>
      <c r="C25" s="453" t="s">
        <v>502</v>
      </c>
      <c r="D25" s="454">
        <v>3000</v>
      </c>
      <c r="E25" s="424" t="s">
        <v>479</v>
      </c>
      <c r="F25" s="454" t="s">
        <v>491</v>
      </c>
      <c r="G25" s="424" t="s">
        <v>509</v>
      </c>
      <c r="H25" s="455" t="s">
        <v>504</v>
      </c>
      <c r="I25" s="453"/>
      <c r="J25" s="453"/>
      <c r="K25" s="456"/>
      <c r="L25" s="549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560"/>
      <c r="X25" s="560"/>
      <c r="Y25" s="560"/>
      <c r="Z25" s="560"/>
      <c r="AA25" s="560"/>
      <c r="AB25" s="560"/>
      <c r="AC25" s="560"/>
      <c r="AD25" s="560"/>
      <c r="AE25" s="560"/>
      <c r="AF25" s="560"/>
      <c r="AG25" s="560"/>
      <c r="AH25" s="560"/>
      <c r="AI25" s="560"/>
      <c r="AJ25" s="560"/>
      <c r="AK25" s="560"/>
      <c r="AL25" s="560"/>
      <c r="AM25" s="560"/>
      <c r="AN25" s="560"/>
      <c r="AO25" s="560"/>
      <c r="AP25" s="560"/>
      <c r="AQ25" s="560"/>
      <c r="AR25" s="560"/>
      <c r="AS25" s="560"/>
      <c r="AT25" s="560"/>
      <c r="AU25" s="560"/>
      <c r="AV25" s="560"/>
      <c r="AW25" s="560"/>
      <c r="AX25" s="560"/>
      <c r="AY25" s="560"/>
      <c r="AZ25" s="560"/>
      <c r="BA25" s="560"/>
      <c r="BB25" s="560"/>
      <c r="BC25" s="560"/>
      <c r="BD25" s="560"/>
      <c r="BE25" s="560"/>
      <c r="BF25" s="560"/>
      <c r="BG25" s="560"/>
      <c r="BH25" s="560"/>
      <c r="BI25" s="560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560"/>
      <c r="BU25" s="560"/>
      <c r="BV25" s="560"/>
      <c r="BW25" s="560"/>
      <c r="BX25" s="560"/>
      <c r="BY25" s="560"/>
      <c r="BZ25" s="560"/>
      <c r="CA25" s="560"/>
      <c r="CB25" s="560"/>
      <c r="CC25" s="560"/>
      <c r="CD25" s="560"/>
      <c r="CE25" s="560"/>
      <c r="CF25" s="560"/>
      <c r="CG25" s="560"/>
      <c r="CH25" s="560"/>
      <c r="CI25" s="560"/>
      <c r="CJ25" s="560"/>
      <c r="CK25" s="560"/>
      <c r="CL25" s="560"/>
      <c r="CM25" s="560"/>
      <c r="CN25" s="560"/>
      <c r="CO25" s="560"/>
      <c r="CP25" s="560"/>
      <c r="CQ25" s="560"/>
      <c r="CR25" s="560"/>
      <c r="CS25" s="560"/>
      <c r="CT25" s="560"/>
      <c r="CU25" s="560"/>
      <c r="CV25" s="560"/>
      <c r="CW25" s="560"/>
      <c r="CX25" s="560"/>
      <c r="CY25" s="560"/>
      <c r="CZ25" s="560"/>
      <c r="DA25" s="560"/>
      <c r="DB25" s="560"/>
      <c r="DC25" s="560"/>
      <c r="DD25" s="560"/>
      <c r="DE25" s="560"/>
      <c r="DF25" s="560"/>
      <c r="DG25" s="560"/>
      <c r="DH25" s="560"/>
      <c r="DI25" s="560"/>
      <c r="DJ25" s="560"/>
      <c r="DK25" s="560"/>
      <c r="DL25" s="560"/>
      <c r="DM25" s="560"/>
      <c r="DN25" s="560"/>
      <c r="DO25" s="560"/>
      <c r="DP25" s="560"/>
      <c r="DQ25" s="560"/>
      <c r="DR25" s="560"/>
      <c r="DS25" s="560"/>
      <c r="DT25" s="560"/>
      <c r="DU25" s="560"/>
      <c r="DV25" s="560"/>
      <c r="DW25" s="560"/>
      <c r="DX25" s="560"/>
      <c r="DY25" s="560"/>
      <c r="DZ25" s="560"/>
      <c r="EA25" s="560"/>
      <c r="EB25" s="560"/>
      <c r="EC25" s="560"/>
      <c r="ED25" s="560"/>
      <c r="EE25" s="560"/>
      <c r="EF25" s="560"/>
      <c r="EG25" s="560"/>
      <c r="EH25" s="560"/>
      <c r="EI25" s="560"/>
      <c r="EJ25" s="558"/>
    </row>
    <row r="26" spans="1:140" s="502" customFormat="1" ht="18" customHeight="1" x14ac:dyDescent="0.3">
      <c r="A26" s="451">
        <v>18</v>
      </c>
      <c r="B26" s="452" t="s">
        <v>1143</v>
      </c>
      <c r="C26" s="453" t="s">
        <v>502</v>
      </c>
      <c r="D26" s="454">
        <v>2997.4</v>
      </c>
      <c r="E26" s="424" t="s">
        <v>480</v>
      </c>
      <c r="F26" s="511">
        <v>60001076731</v>
      </c>
      <c r="G26" s="424" t="s">
        <v>512</v>
      </c>
      <c r="H26" s="455" t="s">
        <v>506</v>
      </c>
      <c r="I26" s="453"/>
      <c r="J26" s="453"/>
      <c r="K26" s="456"/>
      <c r="L26" s="549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560"/>
      <c r="BC26" s="560"/>
      <c r="BD26" s="560"/>
      <c r="BE26" s="560"/>
      <c r="BF26" s="560"/>
      <c r="BG26" s="560"/>
      <c r="BH26" s="560"/>
      <c r="BI26" s="560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560"/>
      <c r="BU26" s="560"/>
      <c r="BV26" s="560"/>
      <c r="BW26" s="560"/>
      <c r="BX26" s="560"/>
      <c r="BY26" s="560"/>
      <c r="BZ26" s="560"/>
      <c r="CA26" s="560"/>
      <c r="CB26" s="560"/>
      <c r="CC26" s="560"/>
      <c r="CD26" s="560"/>
      <c r="CE26" s="560"/>
      <c r="CF26" s="560"/>
      <c r="CG26" s="560"/>
      <c r="CH26" s="560"/>
      <c r="CI26" s="560"/>
      <c r="CJ26" s="560"/>
      <c r="CK26" s="560"/>
      <c r="CL26" s="560"/>
      <c r="CM26" s="560"/>
      <c r="CN26" s="560"/>
      <c r="CO26" s="560"/>
      <c r="CP26" s="560"/>
      <c r="CQ26" s="560"/>
      <c r="CR26" s="560"/>
      <c r="CS26" s="560"/>
      <c r="CT26" s="560"/>
      <c r="CU26" s="560"/>
      <c r="CV26" s="560"/>
      <c r="CW26" s="560"/>
      <c r="CX26" s="560"/>
      <c r="CY26" s="560"/>
      <c r="CZ26" s="560"/>
      <c r="DA26" s="560"/>
      <c r="DB26" s="560"/>
      <c r="DC26" s="560"/>
      <c r="DD26" s="560"/>
      <c r="DE26" s="560"/>
      <c r="DF26" s="560"/>
      <c r="DG26" s="560"/>
      <c r="DH26" s="560"/>
      <c r="DI26" s="560"/>
      <c r="DJ26" s="560"/>
      <c r="DK26" s="560"/>
      <c r="DL26" s="560"/>
      <c r="DM26" s="560"/>
      <c r="DN26" s="560"/>
      <c r="DO26" s="560"/>
      <c r="DP26" s="560"/>
      <c r="DQ26" s="560"/>
      <c r="DR26" s="560"/>
      <c r="DS26" s="560"/>
      <c r="DT26" s="560"/>
      <c r="DU26" s="560"/>
      <c r="DV26" s="560"/>
      <c r="DW26" s="560"/>
      <c r="DX26" s="560"/>
      <c r="DY26" s="560"/>
      <c r="DZ26" s="560"/>
      <c r="EA26" s="560"/>
      <c r="EB26" s="560"/>
      <c r="EC26" s="560"/>
      <c r="ED26" s="560"/>
      <c r="EE26" s="560"/>
      <c r="EF26" s="560"/>
      <c r="EG26" s="560"/>
      <c r="EH26" s="560"/>
      <c r="EI26" s="560"/>
      <c r="EJ26" s="558"/>
    </row>
    <row r="27" spans="1:140" s="502" customFormat="1" ht="18" customHeight="1" x14ac:dyDescent="0.3">
      <c r="A27" s="451">
        <v>19</v>
      </c>
      <c r="B27" s="452" t="s">
        <v>1143</v>
      </c>
      <c r="C27" s="453" t="s">
        <v>502</v>
      </c>
      <c r="D27" s="454">
        <v>2999.16</v>
      </c>
      <c r="E27" s="424" t="s">
        <v>481</v>
      </c>
      <c r="F27" s="511">
        <v>60001040389</v>
      </c>
      <c r="G27" s="424" t="s">
        <v>513</v>
      </c>
      <c r="H27" s="455" t="s">
        <v>506</v>
      </c>
      <c r="I27" s="453"/>
      <c r="J27" s="453"/>
      <c r="K27" s="456"/>
      <c r="L27" s="549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560"/>
      <c r="BC27" s="560"/>
      <c r="BD27" s="560"/>
      <c r="BE27" s="560"/>
      <c r="BF27" s="560"/>
      <c r="BG27" s="560"/>
      <c r="BH27" s="560"/>
      <c r="BI27" s="560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560"/>
      <c r="BU27" s="560"/>
      <c r="BV27" s="560"/>
      <c r="BW27" s="560"/>
      <c r="BX27" s="560"/>
      <c r="BY27" s="560"/>
      <c r="BZ27" s="560"/>
      <c r="CA27" s="560"/>
      <c r="CB27" s="560"/>
      <c r="CC27" s="560"/>
      <c r="CD27" s="560"/>
      <c r="CE27" s="560"/>
      <c r="CF27" s="560"/>
      <c r="CG27" s="560"/>
      <c r="CH27" s="560"/>
      <c r="CI27" s="560"/>
      <c r="CJ27" s="560"/>
      <c r="CK27" s="560"/>
      <c r="CL27" s="560"/>
      <c r="CM27" s="560"/>
      <c r="CN27" s="560"/>
      <c r="CO27" s="560"/>
      <c r="CP27" s="560"/>
      <c r="CQ27" s="560"/>
      <c r="CR27" s="560"/>
      <c r="CS27" s="560"/>
      <c r="CT27" s="560"/>
      <c r="CU27" s="560"/>
      <c r="CV27" s="560"/>
      <c r="CW27" s="560"/>
      <c r="CX27" s="560"/>
      <c r="CY27" s="560"/>
      <c r="CZ27" s="560"/>
      <c r="DA27" s="560"/>
      <c r="DB27" s="560"/>
      <c r="DC27" s="560"/>
      <c r="DD27" s="560"/>
      <c r="DE27" s="560"/>
      <c r="DF27" s="560"/>
      <c r="DG27" s="560"/>
      <c r="DH27" s="560"/>
      <c r="DI27" s="560"/>
      <c r="DJ27" s="560"/>
      <c r="DK27" s="560"/>
      <c r="DL27" s="560"/>
      <c r="DM27" s="560"/>
      <c r="DN27" s="560"/>
      <c r="DO27" s="560"/>
      <c r="DP27" s="560"/>
      <c r="DQ27" s="560"/>
      <c r="DR27" s="560"/>
      <c r="DS27" s="560"/>
      <c r="DT27" s="560"/>
      <c r="DU27" s="560"/>
      <c r="DV27" s="560"/>
      <c r="DW27" s="560"/>
      <c r="DX27" s="560"/>
      <c r="DY27" s="560"/>
      <c r="DZ27" s="560"/>
      <c r="EA27" s="560"/>
      <c r="EB27" s="560"/>
      <c r="EC27" s="560"/>
      <c r="ED27" s="560"/>
      <c r="EE27" s="560"/>
      <c r="EF27" s="560"/>
      <c r="EG27" s="560"/>
      <c r="EH27" s="560"/>
      <c r="EI27" s="560"/>
      <c r="EJ27" s="558"/>
    </row>
    <row r="28" spans="1:140" s="502" customFormat="1" ht="18" customHeight="1" x14ac:dyDescent="0.3">
      <c r="A28" s="451">
        <v>20</v>
      </c>
      <c r="B28" s="452" t="s">
        <v>1143</v>
      </c>
      <c r="C28" s="453" t="s">
        <v>502</v>
      </c>
      <c r="D28" s="454">
        <v>3000</v>
      </c>
      <c r="E28" s="424" t="s">
        <v>885</v>
      </c>
      <c r="F28" s="454" t="s">
        <v>1020</v>
      </c>
      <c r="G28" s="424" t="s">
        <v>1166</v>
      </c>
      <c r="H28" s="455" t="s">
        <v>504</v>
      </c>
      <c r="I28" s="453"/>
      <c r="J28" s="453"/>
      <c r="K28" s="456"/>
      <c r="L28" s="549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560"/>
      <c r="BC28" s="560"/>
      <c r="BD28" s="560"/>
      <c r="BE28" s="560"/>
      <c r="BF28" s="560"/>
      <c r="BG28" s="560"/>
      <c r="BH28" s="560"/>
      <c r="BI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560"/>
      <c r="BU28" s="560"/>
      <c r="BV28" s="560"/>
      <c r="BW28" s="560"/>
      <c r="BX28" s="560"/>
      <c r="BY28" s="560"/>
      <c r="BZ28" s="560"/>
      <c r="CA28" s="560"/>
      <c r="CB28" s="560"/>
      <c r="CC28" s="560"/>
      <c r="CD28" s="560"/>
      <c r="CE28" s="560"/>
      <c r="CF28" s="560"/>
      <c r="CG28" s="560"/>
      <c r="CH28" s="560"/>
      <c r="CI28" s="560"/>
      <c r="CJ28" s="560"/>
      <c r="CK28" s="560"/>
      <c r="CL28" s="560"/>
      <c r="CM28" s="560"/>
      <c r="CN28" s="560"/>
      <c r="CO28" s="560"/>
      <c r="CP28" s="560"/>
      <c r="CQ28" s="560"/>
      <c r="CR28" s="560"/>
      <c r="CS28" s="560"/>
      <c r="CT28" s="560"/>
      <c r="CU28" s="560"/>
      <c r="CV28" s="560"/>
      <c r="CW28" s="560"/>
      <c r="CX28" s="560"/>
      <c r="CY28" s="560"/>
      <c r="CZ28" s="560"/>
      <c r="DA28" s="560"/>
      <c r="DB28" s="560"/>
      <c r="DC28" s="560"/>
      <c r="DD28" s="560"/>
      <c r="DE28" s="560"/>
      <c r="DF28" s="560"/>
      <c r="DG28" s="560"/>
      <c r="DH28" s="560"/>
      <c r="DI28" s="560"/>
      <c r="DJ28" s="560"/>
      <c r="DK28" s="560"/>
      <c r="DL28" s="560"/>
      <c r="DM28" s="560"/>
      <c r="DN28" s="560"/>
      <c r="DO28" s="560"/>
      <c r="DP28" s="560"/>
      <c r="DQ28" s="560"/>
      <c r="DR28" s="560"/>
      <c r="DS28" s="560"/>
      <c r="DT28" s="560"/>
      <c r="DU28" s="560"/>
      <c r="DV28" s="560"/>
      <c r="DW28" s="560"/>
      <c r="DX28" s="560"/>
      <c r="DY28" s="560"/>
      <c r="DZ28" s="560"/>
      <c r="EA28" s="560"/>
      <c r="EB28" s="560"/>
      <c r="EC28" s="560"/>
      <c r="ED28" s="560"/>
      <c r="EE28" s="560"/>
      <c r="EF28" s="560"/>
      <c r="EG28" s="560"/>
      <c r="EH28" s="560"/>
      <c r="EI28" s="560"/>
      <c r="EJ28" s="558"/>
    </row>
    <row r="29" spans="1:140" s="502" customFormat="1" ht="18" customHeight="1" x14ac:dyDescent="0.3">
      <c r="A29" s="451">
        <v>21</v>
      </c>
      <c r="B29" s="452" t="s">
        <v>1143</v>
      </c>
      <c r="C29" s="453" t="s">
        <v>502</v>
      </c>
      <c r="D29" s="454">
        <v>1000</v>
      </c>
      <c r="E29" s="424" t="s">
        <v>886</v>
      </c>
      <c r="F29" s="454" t="s">
        <v>1021</v>
      </c>
      <c r="G29" s="424" t="s">
        <v>1167</v>
      </c>
      <c r="H29" s="455" t="s">
        <v>505</v>
      </c>
      <c r="I29" s="453"/>
      <c r="J29" s="453"/>
      <c r="K29" s="456"/>
      <c r="L29" s="549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  <c r="CF29" s="560"/>
      <c r="CG29" s="560"/>
      <c r="CH29" s="560"/>
      <c r="CI29" s="560"/>
      <c r="CJ29" s="560"/>
      <c r="CK29" s="560"/>
      <c r="CL29" s="560"/>
      <c r="CM29" s="560"/>
      <c r="CN29" s="560"/>
      <c r="CO29" s="560"/>
      <c r="CP29" s="560"/>
      <c r="CQ29" s="560"/>
      <c r="CR29" s="560"/>
      <c r="CS29" s="560"/>
      <c r="CT29" s="560"/>
      <c r="CU29" s="560"/>
      <c r="CV29" s="560"/>
      <c r="CW29" s="560"/>
      <c r="CX29" s="560"/>
      <c r="CY29" s="560"/>
      <c r="CZ29" s="560"/>
      <c r="DA29" s="560"/>
      <c r="DB29" s="560"/>
      <c r="DC29" s="560"/>
      <c r="DD29" s="560"/>
      <c r="DE29" s="560"/>
      <c r="DF29" s="560"/>
      <c r="DG29" s="560"/>
      <c r="DH29" s="560"/>
      <c r="DI29" s="560"/>
      <c r="DJ29" s="560"/>
      <c r="DK29" s="560"/>
      <c r="DL29" s="560"/>
      <c r="DM29" s="560"/>
      <c r="DN29" s="560"/>
      <c r="DO29" s="560"/>
      <c r="DP29" s="560"/>
      <c r="DQ29" s="560"/>
      <c r="DR29" s="560"/>
      <c r="DS29" s="560"/>
      <c r="DT29" s="560"/>
      <c r="DU29" s="560"/>
      <c r="DV29" s="560"/>
      <c r="DW29" s="560"/>
      <c r="DX29" s="560"/>
      <c r="DY29" s="560"/>
      <c r="DZ29" s="560"/>
      <c r="EA29" s="560"/>
      <c r="EB29" s="560"/>
      <c r="EC29" s="560"/>
      <c r="ED29" s="560"/>
      <c r="EE29" s="560"/>
      <c r="EF29" s="560"/>
      <c r="EG29" s="560"/>
      <c r="EH29" s="560"/>
      <c r="EI29" s="560"/>
      <c r="EJ29" s="558"/>
    </row>
    <row r="30" spans="1:140" s="502" customFormat="1" ht="18" customHeight="1" x14ac:dyDescent="0.3">
      <c r="A30" s="451">
        <v>22</v>
      </c>
      <c r="B30" s="452" t="s">
        <v>1143</v>
      </c>
      <c r="C30" s="453" t="s">
        <v>502</v>
      </c>
      <c r="D30" s="454">
        <v>14989.5</v>
      </c>
      <c r="E30" s="424" t="s">
        <v>887</v>
      </c>
      <c r="F30" s="454" t="s">
        <v>492</v>
      </c>
      <c r="G30" s="424" t="s">
        <v>510</v>
      </c>
      <c r="H30" s="455" t="s">
        <v>503</v>
      </c>
      <c r="I30" s="453"/>
      <c r="J30" s="453"/>
      <c r="K30" s="456"/>
      <c r="L30" s="549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560"/>
      <c r="AG30" s="560"/>
      <c r="AH30" s="560"/>
      <c r="AI30" s="560"/>
      <c r="AJ30" s="560"/>
      <c r="AK30" s="560"/>
      <c r="AL30" s="560"/>
      <c r="AM30" s="560"/>
      <c r="AN30" s="560"/>
      <c r="AO30" s="560"/>
      <c r="AP30" s="560"/>
      <c r="AQ30" s="560"/>
      <c r="AR30" s="560"/>
      <c r="AS30" s="560"/>
      <c r="AT30" s="560"/>
      <c r="AU30" s="560"/>
      <c r="AV30" s="560"/>
      <c r="AW30" s="560"/>
      <c r="AX30" s="560"/>
      <c r="AY30" s="560"/>
      <c r="AZ30" s="560"/>
      <c r="BA30" s="560"/>
      <c r="BB30" s="560"/>
      <c r="BC30" s="560"/>
      <c r="BD30" s="560"/>
      <c r="BE30" s="560"/>
      <c r="BF30" s="560"/>
      <c r="BG30" s="560"/>
      <c r="BH30" s="560"/>
      <c r="BI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560"/>
      <c r="BU30" s="560"/>
      <c r="BV30" s="560"/>
      <c r="BW30" s="560"/>
      <c r="BX30" s="560"/>
      <c r="BY30" s="560"/>
      <c r="BZ30" s="560"/>
      <c r="CA30" s="560"/>
      <c r="CB30" s="560"/>
      <c r="CC30" s="560"/>
      <c r="CD30" s="560"/>
      <c r="CE30" s="560"/>
      <c r="CF30" s="560"/>
      <c r="CG30" s="560"/>
      <c r="CH30" s="560"/>
      <c r="CI30" s="560"/>
      <c r="CJ30" s="560"/>
      <c r="CK30" s="560"/>
      <c r="CL30" s="560"/>
      <c r="CM30" s="560"/>
      <c r="CN30" s="560"/>
      <c r="CO30" s="560"/>
      <c r="CP30" s="560"/>
      <c r="CQ30" s="560"/>
      <c r="CR30" s="560"/>
      <c r="CS30" s="560"/>
      <c r="CT30" s="560"/>
      <c r="CU30" s="560"/>
      <c r="CV30" s="560"/>
      <c r="CW30" s="560"/>
      <c r="CX30" s="560"/>
      <c r="CY30" s="560"/>
      <c r="CZ30" s="560"/>
      <c r="DA30" s="560"/>
      <c r="DB30" s="560"/>
      <c r="DC30" s="560"/>
      <c r="DD30" s="560"/>
      <c r="DE30" s="560"/>
      <c r="DF30" s="560"/>
      <c r="DG30" s="560"/>
      <c r="DH30" s="560"/>
      <c r="DI30" s="560"/>
      <c r="DJ30" s="560"/>
      <c r="DK30" s="560"/>
      <c r="DL30" s="560"/>
      <c r="DM30" s="560"/>
      <c r="DN30" s="560"/>
      <c r="DO30" s="560"/>
      <c r="DP30" s="560"/>
      <c r="DQ30" s="560"/>
      <c r="DR30" s="560"/>
      <c r="DS30" s="560"/>
      <c r="DT30" s="560"/>
      <c r="DU30" s="560"/>
      <c r="DV30" s="560"/>
      <c r="DW30" s="560"/>
      <c r="DX30" s="560"/>
      <c r="DY30" s="560"/>
      <c r="DZ30" s="560"/>
      <c r="EA30" s="560"/>
      <c r="EB30" s="560"/>
      <c r="EC30" s="560"/>
      <c r="ED30" s="560"/>
      <c r="EE30" s="560"/>
      <c r="EF30" s="560"/>
      <c r="EG30" s="560"/>
      <c r="EH30" s="560"/>
      <c r="EI30" s="560"/>
      <c r="EJ30" s="558"/>
    </row>
    <row r="31" spans="1:140" s="502" customFormat="1" ht="18" customHeight="1" x14ac:dyDescent="0.3">
      <c r="A31" s="451">
        <v>23</v>
      </c>
      <c r="B31" s="452" t="s">
        <v>1143</v>
      </c>
      <c r="C31" s="453" t="s">
        <v>502</v>
      </c>
      <c r="D31" s="454">
        <v>44444</v>
      </c>
      <c r="E31" s="424" t="s">
        <v>888</v>
      </c>
      <c r="F31" s="454" t="s">
        <v>1022</v>
      </c>
      <c r="G31" s="424" t="s">
        <v>1168</v>
      </c>
      <c r="H31" s="455" t="s">
        <v>503</v>
      </c>
      <c r="I31" s="453"/>
      <c r="J31" s="453"/>
      <c r="K31" s="456"/>
      <c r="L31" s="549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560"/>
      <c r="AG31" s="560"/>
      <c r="AH31" s="560"/>
      <c r="AI31" s="560"/>
      <c r="AJ31" s="560"/>
      <c r="AK31" s="560"/>
      <c r="AL31" s="560"/>
      <c r="AM31" s="560"/>
      <c r="AN31" s="560"/>
      <c r="AO31" s="560"/>
      <c r="AP31" s="560"/>
      <c r="AQ31" s="560"/>
      <c r="AR31" s="560"/>
      <c r="AS31" s="560"/>
      <c r="AT31" s="560"/>
      <c r="AU31" s="560"/>
      <c r="AV31" s="560"/>
      <c r="AW31" s="560"/>
      <c r="AX31" s="560"/>
      <c r="AY31" s="560"/>
      <c r="AZ31" s="560"/>
      <c r="BA31" s="560"/>
      <c r="BB31" s="560"/>
      <c r="BC31" s="560"/>
      <c r="BD31" s="560"/>
      <c r="BE31" s="560"/>
      <c r="BF31" s="560"/>
      <c r="BG31" s="560"/>
      <c r="BH31" s="560"/>
      <c r="BI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560"/>
      <c r="BU31" s="560"/>
      <c r="BV31" s="560"/>
      <c r="BW31" s="560"/>
      <c r="BX31" s="560"/>
      <c r="BY31" s="560"/>
      <c r="BZ31" s="560"/>
      <c r="CA31" s="560"/>
      <c r="CB31" s="560"/>
      <c r="CC31" s="560"/>
      <c r="CD31" s="560"/>
      <c r="CE31" s="560"/>
      <c r="CF31" s="560"/>
      <c r="CG31" s="560"/>
      <c r="CH31" s="560"/>
      <c r="CI31" s="560"/>
      <c r="CJ31" s="560"/>
      <c r="CK31" s="560"/>
      <c r="CL31" s="560"/>
      <c r="CM31" s="560"/>
      <c r="CN31" s="560"/>
      <c r="CO31" s="560"/>
      <c r="CP31" s="560"/>
      <c r="CQ31" s="560"/>
      <c r="CR31" s="560"/>
      <c r="CS31" s="560"/>
      <c r="CT31" s="560"/>
      <c r="CU31" s="560"/>
      <c r="CV31" s="560"/>
      <c r="CW31" s="560"/>
      <c r="CX31" s="560"/>
      <c r="CY31" s="560"/>
      <c r="CZ31" s="560"/>
      <c r="DA31" s="560"/>
      <c r="DB31" s="560"/>
      <c r="DC31" s="560"/>
      <c r="DD31" s="560"/>
      <c r="DE31" s="560"/>
      <c r="DF31" s="560"/>
      <c r="DG31" s="560"/>
      <c r="DH31" s="560"/>
      <c r="DI31" s="560"/>
      <c r="DJ31" s="560"/>
      <c r="DK31" s="560"/>
      <c r="DL31" s="560"/>
      <c r="DM31" s="560"/>
      <c r="DN31" s="560"/>
      <c r="DO31" s="560"/>
      <c r="DP31" s="560"/>
      <c r="DQ31" s="560"/>
      <c r="DR31" s="560"/>
      <c r="DS31" s="560"/>
      <c r="DT31" s="560"/>
      <c r="DU31" s="560"/>
      <c r="DV31" s="560"/>
      <c r="DW31" s="560"/>
      <c r="DX31" s="560"/>
      <c r="DY31" s="560"/>
      <c r="DZ31" s="560"/>
      <c r="EA31" s="560"/>
      <c r="EB31" s="560"/>
      <c r="EC31" s="560"/>
      <c r="ED31" s="560"/>
      <c r="EE31" s="560"/>
      <c r="EF31" s="560"/>
      <c r="EG31" s="560"/>
      <c r="EH31" s="560"/>
      <c r="EI31" s="560"/>
      <c r="EJ31" s="558"/>
    </row>
    <row r="32" spans="1:140" s="502" customFormat="1" ht="18" customHeight="1" x14ac:dyDescent="0.3">
      <c r="A32" s="451">
        <v>24</v>
      </c>
      <c r="B32" s="452" t="s">
        <v>1143</v>
      </c>
      <c r="C32" s="453" t="s">
        <v>502</v>
      </c>
      <c r="D32" s="454">
        <v>10000</v>
      </c>
      <c r="E32" s="424" t="s">
        <v>889</v>
      </c>
      <c r="F32" s="454" t="s">
        <v>1023</v>
      </c>
      <c r="G32" s="424" t="s">
        <v>1169</v>
      </c>
      <c r="H32" s="455" t="s">
        <v>504</v>
      </c>
      <c r="I32" s="453"/>
      <c r="J32" s="453"/>
      <c r="K32" s="456"/>
      <c r="L32" s="549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/>
      <c r="BA32" s="560"/>
      <c r="BB32" s="560"/>
      <c r="BC32" s="560"/>
      <c r="BD32" s="560"/>
      <c r="BE32" s="560"/>
      <c r="BF32" s="560"/>
      <c r="BG32" s="560"/>
      <c r="BH32" s="560"/>
      <c r="BI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560"/>
      <c r="BU32" s="560"/>
      <c r="BV32" s="560"/>
      <c r="BW32" s="560"/>
      <c r="BX32" s="560"/>
      <c r="BY32" s="560"/>
      <c r="BZ32" s="560"/>
      <c r="CA32" s="560"/>
      <c r="CB32" s="560"/>
      <c r="CC32" s="560"/>
      <c r="CD32" s="560"/>
      <c r="CE32" s="560"/>
      <c r="CF32" s="560"/>
      <c r="CG32" s="560"/>
      <c r="CH32" s="560"/>
      <c r="CI32" s="560"/>
      <c r="CJ32" s="560"/>
      <c r="CK32" s="560"/>
      <c r="CL32" s="560"/>
      <c r="CM32" s="560"/>
      <c r="CN32" s="560"/>
      <c r="CO32" s="560"/>
      <c r="CP32" s="560"/>
      <c r="CQ32" s="560"/>
      <c r="CR32" s="560"/>
      <c r="CS32" s="560"/>
      <c r="CT32" s="560"/>
      <c r="CU32" s="560"/>
      <c r="CV32" s="560"/>
      <c r="CW32" s="560"/>
      <c r="CX32" s="560"/>
      <c r="CY32" s="560"/>
      <c r="CZ32" s="560"/>
      <c r="DA32" s="560"/>
      <c r="DB32" s="560"/>
      <c r="DC32" s="560"/>
      <c r="DD32" s="560"/>
      <c r="DE32" s="560"/>
      <c r="DF32" s="560"/>
      <c r="DG32" s="560"/>
      <c r="DH32" s="560"/>
      <c r="DI32" s="560"/>
      <c r="DJ32" s="560"/>
      <c r="DK32" s="560"/>
      <c r="DL32" s="560"/>
      <c r="DM32" s="560"/>
      <c r="DN32" s="560"/>
      <c r="DO32" s="560"/>
      <c r="DP32" s="560"/>
      <c r="DQ32" s="560"/>
      <c r="DR32" s="560"/>
      <c r="DS32" s="560"/>
      <c r="DT32" s="560"/>
      <c r="DU32" s="560"/>
      <c r="DV32" s="560"/>
      <c r="DW32" s="560"/>
      <c r="DX32" s="560"/>
      <c r="DY32" s="560"/>
      <c r="DZ32" s="560"/>
      <c r="EA32" s="560"/>
      <c r="EB32" s="560"/>
      <c r="EC32" s="560"/>
      <c r="ED32" s="560"/>
      <c r="EE32" s="560"/>
      <c r="EF32" s="560"/>
      <c r="EG32" s="560"/>
      <c r="EH32" s="560"/>
      <c r="EI32" s="560"/>
      <c r="EJ32" s="558"/>
    </row>
    <row r="33" spans="1:140" s="502" customFormat="1" ht="18" customHeight="1" x14ac:dyDescent="0.3">
      <c r="A33" s="451">
        <v>25</v>
      </c>
      <c r="B33" s="452" t="s">
        <v>1143</v>
      </c>
      <c r="C33" s="453" t="s">
        <v>502</v>
      </c>
      <c r="D33" s="454">
        <v>6000</v>
      </c>
      <c r="E33" s="424" t="s">
        <v>890</v>
      </c>
      <c r="F33" s="454" t="s">
        <v>1024</v>
      </c>
      <c r="G33" s="424" t="s">
        <v>1170</v>
      </c>
      <c r="H33" s="455" t="s">
        <v>503</v>
      </c>
      <c r="I33" s="453"/>
      <c r="J33" s="453"/>
      <c r="K33" s="456"/>
      <c r="L33" s="549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560"/>
      <c r="AG33" s="560"/>
      <c r="AH33" s="560"/>
      <c r="AI33" s="560"/>
      <c r="AJ33" s="560"/>
      <c r="AK33" s="560"/>
      <c r="AL33" s="560"/>
      <c r="AM33" s="560"/>
      <c r="AN33" s="560"/>
      <c r="AO33" s="560"/>
      <c r="AP33" s="560"/>
      <c r="AQ33" s="560"/>
      <c r="AR33" s="560"/>
      <c r="AS33" s="560"/>
      <c r="AT33" s="560"/>
      <c r="AU33" s="560"/>
      <c r="AV33" s="560"/>
      <c r="AW33" s="560"/>
      <c r="AX33" s="560"/>
      <c r="AY33" s="560"/>
      <c r="AZ33" s="560"/>
      <c r="BA33" s="560"/>
      <c r="BB33" s="560"/>
      <c r="BC33" s="560"/>
      <c r="BD33" s="560"/>
      <c r="BE33" s="560"/>
      <c r="BF33" s="560"/>
      <c r="BG33" s="560"/>
      <c r="BH33" s="560"/>
      <c r="BI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560"/>
      <c r="BU33" s="560"/>
      <c r="BV33" s="560"/>
      <c r="BW33" s="560"/>
      <c r="BX33" s="560"/>
      <c r="BY33" s="560"/>
      <c r="BZ33" s="560"/>
      <c r="CA33" s="560"/>
      <c r="CB33" s="560"/>
      <c r="CC33" s="560"/>
      <c r="CD33" s="560"/>
      <c r="CE33" s="560"/>
      <c r="CF33" s="560"/>
      <c r="CG33" s="560"/>
      <c r="CH33" s="560"/>
      <c r="CI33" s="560"/>
      <c r="CJ33" s="560"/>
      <c r="CK33" s="560"/>
      <c r="CL33" s="560"/>
      <c r="CM33" s="560"/>
      <c r="CN33" s="560"/>
      <c r="CO33" s="560"/>
      <c r="CP33" s="560"/>
      <c r="CQ33" s="560"/>
      <c r="CR33" s="560"/>
      <c r="CS33" s="560"/>
      <c r="CT33" s="560"/>
      <c r="CU33" s="560"/>
      <c r="CV33" s="560"/>
      <c r="CW33" s="560"/>
      <c r="CX33" s="560"/>
      <c r="CY33" s="560"/>
      <c r="CZ33" s="560"/>
      <c r="DA33" s="560"/>
      <c r="DB33" s="560"/>
      <c r="DC33" s="560"/>
      <c r="DD33" s="560"/>
      <c r="DE33" s="560"/>
      <c r="DF33" s="560"/>
      <c r="DG33" s="560"/>
      <c r="DH33" s="560"/>
      <c r="DI33" s="560"/>
      <c r="DJ33" s="560"/>
      <c r="DK33" s="560"/>
      <c r="DL33" s="560"/>
      <c r="DM33" s="560"/>
      <c r="DN33" s="560"/>
      <c r="DO33" s="560"/>
      <c r="DP33" s="560"/>
      <c r="DQ33" s="560"/>
      <c r="DR33" s="560"/>
      <c r="DS33" s="560"/>
      <c r="DT33" s="560"/>
      <c r="DU33" s="560"/>
      <c r="DV33" s="560"/>
      <c r="DW33" s="560"/>
      <c r="DX33" s="560"/>
      <c r="DY33" s="560"/>
      <c r="DZ33" s="560"/>
      <c r="EA33" s="560"/>
      <c r="EB33" s="560"/>
      <c r="EC33" s="560"/>
      <c r="ED33" s="560"/>
      <c r="EE33" s="560"/>
      <c r="EF33" s="560"/>
      <c r="EG33" s="560"/>
      <c r="EH33" s="560"/>
      <c r="EI33" s="560"/>
      <c r="EJ33" s="558"/>
    </row>
    <row r="34" spans="1:140" s="502" customFormat="1" ht="18" customHeight="1" x14ac:dyDescent="0.3">
      <c r="A34" s="451">
        <v>26</v>
      </c>
      <c r="B34" s="452" t="s">
        <v>1144</v>
      </c>
      <c r="C34" s="453" t="s">
        <v>502</v>
      </c>
      <c r="D34" s="454">
        <v>5000</v>
      </c>
      <c r="E34" s="424" t="s">
        <v>891</v>
      </c>
      <c r="F34" s="454" t="s">
        <v>1025</v>
      </c>
      <c r="G34" s="424" t="s">
        <v>1171</v>
      </c>
      <c r="H34" s="455" t="s">
        <v>505</v>
      </c>
      <c r="I34" s="453"/>
      <c r="J34" s="453"/>
      <c r="K34" s="456"/>
      <c r="L34" s="549"/>
      <c r="M34" s="560"/>
      <c r="N34" s="560"/>
      <c r="O34" s="560"/>
      <c r="P34" s="560"/>
      <c r="Q34" s="560"/>
      <c r="R34" s="560"/>
      <c r="S34" s="560"/>
      <c r="T34" s="560"/>
      <c r="U34" s="560"/>
      <c r="V34" s="560"/>
      <c r="W34" s="560"/>
      <c r="X34" s="560"/>
      <c r="Y34" s="560"/>
      <c r="Z34" s="560"/>
      <c r="AA34" s="560"/>
      <c r="AB34" s="560"/>
      <c r="AC34" s="560"/>
      <c r="AD34" s="560"/>
      <c r="AE34" s="560"/>
      <c r="AF34" s="560"/>
      <c r="AG34" s="560"/>
      <c r="AH34" s="560"/>
      <c r="AI34" s="560"/>
      <c r="AJ34" s="560"/>
      <c r="AK34" s="560"/>
      <c r="AL34" s="560"/>
      <c r="AM34" s="560"/>
      <c r="AN34" s="560"/>
      <c r="AO34" s="560"/>
      <c r="AP34" s="560"/>
      <c r="AQ34" s="560"/>
      <c r="AR34" s="560"/>
      <c r="AS34" s="560"/>
      <c r="AT34" s="560"/>
      <c r="AU34" s="560"/>
      <c r="AV34" s="560"/>
      <c r="AW34" s="560"/>
      <c r="AX34" s="560"/>
      <c r="AY34" s="560"/>
      <c r="AZ34" s="560"/>
      <c r="BA34" s="560"/>
      <c r="BB34" s="560"/>
      <c r="BC34" s="560"/>
      <c r="BD34" s="560"/>
      <c r="BE34" s="560"/>
      <c r="BF34" s="560"/>
      <c r="BG34" s="560"/>
      <c r="BH34" s="560"/>
      <c r="BI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560"/>
      <c r="BU34" s="560"/>
      <c r="BV34" s="560"/>
      <c r="BW34" s="560"/>
      <c r="BX34" s="560"/>
      <c r="BY34" s="560"/>
      <c r="BZ34" s="560"/>
      <c r="CA34" s="560"/>
      <c r="CB34" s="560"/>
      <c r="CC34" s="560"/>
      <c r="CD34" s="560"/>
      <c r="CE34" s="560"/>
      <c r="CF34" s="560"/>
      <c r="CG34" s="560"/>
      <c r="CH34" s="560"/>
      <c r="CI34" s="560"/>
      <c r="CJ34" s="560"/>
      <c r="CK34" s="560"/>
      <c r="CL34" s="560"/>
      <c r="CM34" s="560"/>
      <c r="CN34" s="560"/>
      <c r="CO34" s="560"/>
      <c r="CP34" s="560"/>
      <c r="CQ34" s="560"/>
      <c r="CR34" s="560"/>
      <c r="CS34" s="560"/>
      <c r="CT34" s="560"/>
      <c r="CU34" s="560"/>
      <c r="CV34" s="560"/>
      <c r="CW34" s="560"/>
      <c r="CX34" s="560"/>
      <c r="CY34" s="560"/>
      <c r="CZ34" s="560"/>
      <c r="DA34" s="560"/>
      <c r="DB34" s="560"/>
      <c r="DC34" s="560"/>
      <c r="DD34" s="560"/>
      <c r="DE34" s="560"/>
      <c r="DF34" s="560"/>
      <c r="DG34" s="560"/>
      <c r="DH34" s="560"/>
      <c r="DI34" s="560"/>
      <c r="DJ34" s="560"/>
      <c r="DK34" s="560"/>
      <c r="DL34" s="560"/>
      <c r="DM34" s="560"/>
      <c r="DN34" s="560"/>
      <c r="DO34" s="560"/>
      <c r="DP34" s="560"/>
      <c r="DQ34" s="560"/>
      <c r="DR34" s="560"/>
      <c r="DS34" s="560"/>
      <c r="DT34" s="560"/>
      <c r="DU34" s="560"/>
      <c r="DV34" s="560"/>
      <c r="DW34" s="560"/>
      <c r="DX34" s="560"/>
      <c r="DY34" s="560"/>
      <c r="DZ34" s="560"/>
      <c r="EA34" s="560"/>
      <c r="EB34" s="560"/>
      <c r="EC34" s="560"/>
      <c r="ED34" s="560"/>
      <c r="EE34" s="560"/>
      <c r="EF34" s="560"/>
      <c r="EG34" s="560"/>
      <c r="EH34" s="560"/>
      <c r="EI34" s="560"/>
      <c r="EJ34" s="558"/>
    </row>
    <row r="35" spans="1:140" s="502" customFormat="1" ht="18" customHeight="1" x14ac:dyDescent="0.3">
      <c r="A35" s="451">
        <v>27</v>
      </c>
      <c r="B35" s="452" t="s">
        <v>1144</v>
      </c>
      <c r="C35" s="453" t="s">
        <v>502</v>
      </c>
      <c r="D35" s="454">
        <v>3000</v>
      </c>
      <c r="E35" s="424" t="s">
        <v>892</v>
      </c>
      <c r="F35" s="454" t="s">
        <v>1026</v>
      </c>
      <c r="G35" s="424" t="s">
        <v>1172</v>
      </c>
      <c r="H35" s="455" t="s">
        <v>505</v>
      </c>
      <c r="I35" s="453"/>
      <c r="J35" s="453"/>
      <c r="K35" s="456"/>
      <c r="L35" s="549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560"/>
      <c r="AJ35" s="560"/>
      <c r="AK35" s="560"/>
      <c r="AL35" s="560"/>
      <c r="AM35" s="560"/>
      <c r="AN35" s="560"/>
      <c r="AO35" s="560"/>
      <c r="AP35" s="560"/>
      <c r="AQ35" s="560"/>
      <c r="AR35" s="560"/>
      <c r="AS35" s="560"/>
      <c r="AT35" s="560"/>
      <c r="AU35" s="560"/>
      <c r="AV35" s="560"/>
      <c r="AW35" s="560"/>
      <c r="AX35" s="560"/>
      <c r="AY35" s="560"/>
      <c r="AZ35" s="560"/>
      <c r="BA35" s="560"/>
      <c r="BB35" s="560"/>
      <c r="BC35" s="560"/>
      <c r="BD35" s="560"/>
      <c r="BE35" s="560"/>
      <c r="BF35" s="560"/>
      <c r="BG35" s="560"/>
      <c r="BH35" s="560"/>
      <c r="BI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560"/>
      <c r="BU35" s="560"/>
      <c r="BV35" s="560"/>
      <c r="BW35" s="560"/>
      <c r="BX35" s="560"/>
      <c r="BY35" s="560"/>
      <c r="BZ35" s="560"/>
      <c r="CA35" s="560"/>
      <c r="CB35" s="560"/>
      <c r="CC35" s="560"/>
      <c r="CD35" s="560"/>
      <c r="CE35" s="560"/>
      <c r="CF35" s="560"/>
      <c r="CG35" s="560"/>
      <c r="CH35" s="560"/>
      <c r="CI35" s="560"/>
      <c r="CJ35" s="560"/>
      <c r="CK35" s="560"/>
      <c r="CL35" s="560"/>
      <c r="CM35" s="560"/>
      <c r="CN35" s="560"/>
      <c r="CO35" s="560"/>
      <c r="CP35" s="560"/>
      <c r="CQ35" s="560"/>
      <c r="CR35" s="560"/>
      <c r="CS35" s="560"/>
      <c r="CT35" s="560"/>
      <c r="CU35" s="560"/>
      <c r="CV35" s="560"/>
      <c r="CW35" s="560"/>
      <c r="CX35" s="560"/>
      <c r="CY35" s="560"/>
      <c r="CZ35" s="560"/>
      <c r="DA35" s="560"/>
      <c r="DB35" s="560"/>
      <c r="DC35" s="560"/>
      <c r="DD35" s="560"/>
      <c r="DE35" s="560"/>
      <c r="DF35" s="560"/>
      <c r="DG35" s="560"/>
      <c r="DH35" s="560"/>
      <c r="DI35" s="560"/>
      <c r="DJ35" s="560"/>
      <c r="DK35" s="560"/>
      <c r="DL35" s="560"/>
      <c r="DM35" s="560"/>
      <c r="DN35" s="560"/>
      <c r="DO35" s="560"/>
      <c r="DP35" s="560"/>
      <c r="DQ35" s="560"/>
      <c r="DR35" s="560"/>
      <c r="DS35" s="560"/>
      <c r="DT35" s="560"/>
      <c r="DU35" s="560"/>
      <c r="DV35" s="560"/>
      <c r="DW35" s="560"/>
      <c r="DX35" s="560"/>
      <c r="DY35" s="560"/>
      <c r="DZ35" s="560"/>
      <c r="EA35" s="560"/>
      <c r="EB35" s="560"/>
      <c r="EC35" s="560"/>
      <c r="ED35" s="560"/>
      <c r="EE35" s="560"/>
      <c r="EF35" s="560"/>
      <c r="EG35" s="560"/>
      <c r="EH35" s="560"/>
      <c r="EI35" s="560"/>
      <c r="EJ35" s="558"/>
    </row>
    <row r="36" spans="1:140" s="502" customFormat="1" ht="18" customHeight="1" x14ac:dyDescent="0.3">
      <c r="A36" s="451">
        <v>28</v>
      </c>
      <c r="B36" s="452" t="s">
        <v>1144</v>
      </c>
      <c r="C36" s="453" t="s">
        <v>502</v>
      </c>
      <c r="D36" s="454">
        <v>5000</v>
      </c>
      <c r="E36" s="424" t="s">
        <v>893</v>
      </c>
      <c r="F36" s="454" t="s">
        <v>1027</v>
      </c>
      <c r="G36" s="424" t="s">
        <v>1173</v>
      </c>
      <c r="H36" s="455" t="s">
        <v>505</v>
      </c>
      <c r="I36" s="453"/>
      <c r="J36" s="453"/>
      <c r="K36" s="456"/>
      <c r="L36" s="549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  <c r="AO36" s="560"/>
      <c r="AP36" s="560"/>
      <c r="AQ36" s="560"/>
      <c r="AR36" s="560"/>
      <c r="AS36" s="560"/>
      <c r="AT36" s="560"/>
      <c r="AU36" s="560"/>
      <c r="AV36" s="560"/>
      <c r="AW36" s="560"/>
      <c r="AX36" s="560"/>
      <c r="AY36" s="560"/>
      <c r="AZ36" s="560"/>
      <c r="BA36" s="560"/>
      <c r="BB36" s="560"/>
      <c r="BC36" s="560"/>
      <c r="BD36" s="560"/>
      <c r="BE36" s="560"/>
      <c r="BF36" s="560"/>
      <c r="BG36" s="560"/>
      <c r="BH36" s="560"/>
      <c r="BI36" s="560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560"/>
      <c r="BU36" s="560"/>
      <c r="BV36" s="560"/>
      <c r="BW36" s="560"/>
      <c r="BX36" s="560"/>
      <c r="BY36" s="560"/>
      <c r="BZ36" s="560"/>
      <c r="CA36" s="560"/>
      <c r="CB36" s="560"/>
      <c r="CC36" s="560"/>
      <c r="CD36" s="560"/>
      <c r="CE36" s="560"/>
      <c r="CF36" s="560"/>
      <c r="CG36" s="560"/>
      <c r="CH36" s="560"/>
      <c r="CI36" s="560"/>
      <c r="CJ36" s="560"/>
      <c r="CK36" s="560"/>
      <c r="CL36" s="560"/>
      <c r="CM36" s="560"/>
      <c r="CN36" s="560"/>
      <c r="CO36" s="560"/>
      <c r="CP36" s="560"/>
      <c r="CQ36" s="560"/>
      <c r="CR36" s="560"/>
      <c r="CS36" s="560"/>
      <c r="CT36" s="560"/>
      <c r="CU36" s="560"/>
      <c r="CV36" s="560"/>
      <c r="CW36" s="560"/>
      <c r="CX36" s="560"/>
      <c r="CY36" s="560"/>
      <c r="CZ36" s="560"/>
      <c r="DA36" s="560"/>
      <c r="DB36" s="560"/>
      <c r="DC36" s="560"/>
      <c r="DD36" s="560"/>
      <c r="DE36" s="560"/>
      <c r="DF36" s="560"/>
      <c r="DG36" s="560"/>
      <c r="DH36" s="560"/>
      <c r="DI36" s="560"/>
      <c r="DJ36" s="560"/>
      <c r="DK36" s="560"/>
      <c r="DL36" s="560"/>
      <c r="DM36" s="560"/>
      <c r="DN36" s="560"/>
      <c r="DO36" s="560"/>
      <c r="DP36" s="560"/>
      <c r="DQ36" s="560"/>
      <c r="DR36" s="560"/>
      <c r="DS36" s="560"/>
      <c r="DT36" s="560"/>
      <c r="DU36" s="560"/>
      <c r="DV36" s="560"/>
      <c r="DW36" s="560"/>
      <c r="DX36" s="560"/>
      <c r="DY36" s="560"/>
      <c r="DZ36" s="560"/>
      <c r="EA36" s="560"/>
      <c r="EB36" s="560"/>
      <c r="EC36" s="560"/>
      <c r="ED36" s="560"/>
      <c r="EE36" s="560"/>
      <c r="EF36" s="560"/>
      <c r="EG36" s="560"/>
      <c r="EH36" s="560"/>
      <c r="EI36" s="560"/>
      <c r="EJ36" s="558"/>
    </row>
    <row r="37" spans="1:140" s="502" customFormat="1" ht="18" customHeight="1" x14ac:dyDescent="0.3">
      <c r="A37" s="451">
        <v>29</v>
      </c>
      <c r="B37" s="452" t="s">
        <v>1144</v>
      </c>
      <c r="C37" s="453" t="s">
        <v>502</v>
      </c>
      <c r="D37" s="454">
        <v>3000</v>
      </c>
      <c r="E37" s="424" t="s">
        <v>894</v>
      </c>
      <c r="F37" s="454" t="s">
        <v>1028</v>
      </c>
      <c r="G37" s="424" t="s">
        <v>1174</v>
      </c>
      <c r="H37" s="455" t="s">
        <v>503</v>
      </c>
      <c r="I37" s="453"/>
      <c r="J37" s="453"/>
      <c r="K37" s="456"/>
      <c r="L37" s="549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  <c r="AO37" s="560"/>
      <c r="AP37" s="560"/>
      <c r="AQ37" s="560"/>
      <c r="AR37" s="560"/>
      <c r="AS37" s="560"/>
      <c r="AT37" s="560"/>
      <c r="AU37" s="560"/>
      <c r="AV37" s="560"/>
      <c r="AW37" s="560"/>
      <c r="AX37" s="560"/>
      <c r="AY37" s="560"/>
      <c r="AZ37" s="560"/>
      <c r="BA37" s="560"/>
      <c r="BB37" s="560"/>
      <c r="BC37" s="560"/>
      <c r="BD37" s="560"/>
      <c r="BE37" s="560"/>
      <c r="BF37" s="560"/>
      <c r="BG37" s="560"/>
      <c r="BH37" s="560"/>
      <c r="BI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560"/>
      <c r="BU37" s="560"/>
      <c r="BV37" s="560"/>
      <c r="BW37" s="560"/>
      <c r="BX37" s="560"/>
      <c r="BY37" s="560"/>
      <c r="BZ37" s="560"/>
      <c r="CA37" s="560"/>
      <c r="CB37" s="560"/>
      <c r="CC37" s="560"/>
      <c r="CD37" s="560"/>
      <c r="CE37" s="560"/>
      <c r="CF37" s="560"/>
      <c r="CG37" s="560"/>
      <c r="CH37" s="560"/>
      <c r="CI37" s="560"/>
      <c r="CJ37" s="560"/>
      <c r="CK37" s="560"/>
      <c r="CL37" s="560"/>
      <c r="CM37" s="560"/>
      <c r="CN37" s="560"/>
      <c r="CO37" s="560"/>
      <c r="CP37" s="560"/>
      <c r="CQ37" s="560"/>
      <c r="CR37" s="560"/>
      <c r="CS37" s="560"/>
      <c r="CT37" s="560"/>
      <c r="CU37" s="560"/>
      <c r="CV37" s="560"/>
      <c r="CW37" s="560"/>
      <c r="CX37" s="560"/>
      <c r="CY37" s="560"/>
      <c r="CZ37" s="560"/>
      <c r="DA37" s="560"/>
      <c r="DB37" s="560"/>
      <c r="DC37" s="560"/>
      <c r="DD37" s="560"/>
      <c r="DE37" s="560"/>
      <c r="DF37" s="560"/>
      <c r="DG37" s="560"/>
      <c r="DH37" s="560"/>
      <c r="DI37" s="560"/>
      <c r="DJ37" s="560"/>
      <c r="DK37" s="560"/>
      <c r="DL37" s="560"/>
      <c r="DM37" s="560"/>
      <c r="DN37" s="560"/>
      <c r="DO37" s="560"/>
      <c r="DP37" s="560"/>
      <c r="DQ37" s="560"/>
      <c r="DR37" s="560"/>
      <c r="DS37" s="560"/>
      <c r="DT37" s="560"/>
      <c r="DU37" s="560"/>
      <c r="DV37" s="560"/>
      <c r="DW37" s="560"/>
      <c r="DX37" s="560"/>
      <c r="DY37" s="560"/>
      <c r="DZ37" s="560"/>
      <c r="EA37" s="560"/>
      <c r="EB37" s="560"/>
      <c r="EC37" s="560"/>
      <c r="ED37" s="560"/>
      <c r="EE37" s="560"/>
      <c r="EF37" s="560"/>
      <c r="EG37" s="560"/>
      <c r="EH37" s="560"/>
      <c r="EI37" s="560"/>
      <c r="EJ37" s="558"/>
    </row>
    <row r="38" spans="1:140" s="502" customFormat="1" ht="18" customHeight="1" x14ac:dyDescent="0.3">
      <c r="A38" s="451">
        <v>30</v>
      </c>
      <c r="B38" s="452" t="s">
        <v>1144</v>
      </c>
      <c r="C38" s="453" t="s">
        <v>502</v>
      </c>
      <c r="D38" s="454">
        <v>5000</v>
      </c>
      <c r="E38" s="424" t="s">
        <v>895</v>
      </c>
      <c r="F38" s="454" t="s">
        <v>1029</v>
      </c>
      <c r="G38" s="424" t="s">
        <v>1175</v>
      </c>
      <c r="H38" s="455" t="s">
        <v>503</v>
      </c>
      <c r="I38" s="453"/>
      <c r="J38" s="453"/>
      <c r="K38" s="456"/>
      <c r="L38" s="549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560"/>
      <c r="BB38" s="560"/>
      <c r="BC38" s="560"/>
      <c r="BD38" s="560"/>
      <c r="BE38" s="560"/>
      <c r="BF38" s="560"/>
      <c r="BG38" s="560"/>
      <c r="BH38" s="560"/>
      <c r="BI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560"/>
      <c r="BU38" s="560"/>
      <c r="BV38" s="560"/>
      <c r="BW38" s="560"/>
      <c r="BX38" s="560"/>
      <c r="BY38" s="560"/>
      <c r="BZ38" s="560"/>
      <c r="CA38" s="560"/>
      <c r="CB38" s="560"/>
      <c r="CC38" s="560"/>
      <c r="CD38" s="560"/>
      <c r="CE38" s="560"/>
      <c r="CF38" s="560"/>
      <c r="CG38" s="560"/>
      <c r="CH38" s="560"/>
      <c r="CI38" s="560"/>
      <c r="CJ38" s="560"/>
      <c r="CK38" s="560"/>
      <c r="CL38" s="560"/>
      <c r="CM38" s="560"/>
      <c r="CN38" s="560"/>
      <c r="CO38" s="560"/>
      <c r="CP38" s="560"/>
      <c r="CQ38" s="560"/>
      <c r="CR38" s="560"/>
      <c r="CS38" s="560"/>
      <c r="CT38" s="560"/>
      <c r="CU38" s="560"/>
      <c r="CV38" s="560"/>
      <c r="CW38" s="560"/>
      <c r="CX38" s="560"/>
      <c r="CY38" s="560"/>
      <c r="CZ38" s="560"/>
      <c r="DA38" s="560"/>
      <c r="DB38" s="560"/>
      <c r="DC38" s="560"/>
      <c r="DD38" s="560"/>
      <c r="DE38" s="560"/>
      <c r="DF38" s="560"/>
      <c r="DG38" s="560"/>
      <c r="DH38" s="560"/>
      <c r="DI38" s="560"/>
      <c r="DJ38" s="560"/>
      <c r="DK38" s="560"/>
      <c r="DL38" s="560"/>
      <c r="DM38" s="560"/>
      <c r="DN38" s="560"/>
      <c r="DO38" s="560"/>
      <c r="DP38" s="560"/>
      <c r="DQ38" s="560"/>
      <c r="DR38" s="560"/>
      <c r="DS38" s="560"/>
      <c r="DT38" s="560"/>
      <c r="DU38" s="560"/>
      <c r="DV38" s="560"/>
      <c r="DW38" s="560"/>
      <c r="DX38" s="560"/>
      <c r="DY38" s="560"/>
      <c r="DZ38" s="560"/>
      <c r="EA38" s="560"/>
      <c r="EB38" s="560"/>
      <c r="EC38" s="560"/>
      <c r="ED38" s="560"/>
      <c r="EE38" s="560"/>
      <c r="EF38" s="560"/>
      <c r="EG38" s="560"/>
      <c r="EH38" s="560"/>
      <c r="EI38" s="560"/>
      <c r="EJ38" s="558"/>
    </row>
    <row r="39" spans="1:140" s="502" customFormat="1" ht="18" customHeight="1" x14ac:dyDescent="0.3">
      <c r="A39" s="451">
        <v>31</v>
      </c>
      <c r="B39" s="452" t="s">
        <v>1144</v>
      </c>
      <c r="C39" s="453" t="s">
        <v>502</v>
      </c>
      <c r="D39" s="454">
        <v>3990</v>
      </c>
      <c r="E39" s="424" t="s">
        <v>896</v>
      </c>
      <c r="F39" s="454" t="s">
        <v>1030</v>
      </c>
      <c r="G39" s="424" t="s">
        <v>1176</v>
      </c>
      <c r="H39" s="455" t="s">
        <v>504</v>
      </c>
      <c r="I39" s="453"/>
      <c r="J39" s="453"/>
      <c r="K39" s="456"/>
      <c r="L39" s="549"/>
      <c r="M39" s="560"/>
      <c r="N39" s="560"/>
      <c r="O39" s="560"/>
      <c r="P39" s="560"/>
      <c r="Q39" s="560"/>
      <c r="R39" s="560"/>
      <c r="S39" s="560"/>
      <c r="T39" s="560"/>
      <c r="U39" s="560"/>
      <c r="V39" s="560"/>
      <c r="W39" s="560"/>
      <c r="X39" s="560"/>
      <c r="Y39" s="560"/>
      <c r="Z39" s="560"/>
      <c r="AA39" s="560"/>
      <c r="AB39" s="560"/>
      <c r="AC39" s="560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0"/>
      <c r="AR39" s="560"/>
      <c r="AS39" s="560"/>
      <c r="AT39" s="560"/>
      <c r="AU39" s="560"/>
      <c r="AV39" s="560"/>
      <c r="AW39" s="560"/>
      <c r="AX39" s="560"/>
      <c r="AY39" s="560"/>
      <c r="AZ39" s="560"/>
      <c r="BA39" s="560"/>
      <c r="BB39" s="560"/>
      <c r="BC39" s="560"/>
      <c r="BD39" s="560"/>
      <c r="BE39" s="560"/>
      <c r="BF39" s="560"/>
      <c r="BG39" s="560"/>
      <c r="BH39" s="560"/>
      <c r="BI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560"/>
      <c r="BU39" s="560"/>
      <c r="BV39" s="560"/>
      <c r="BW39" s="560"/>
      <c r="BX39" s="560"/>
      <c r="BY39" s="560"/>
      <c r="BZ39" s="560"/>
      <c r="CA39" s="560"/>
      <c r="CB39" s="560"/>
      <c r="CC39" s="560"/>
      <c r="CD39" s="560"/>
      <c r="CE39" s="560"/>
      <c r="CF39" s="560"/>
      <c r="CG39" s="560"/>
      <c r="CH39" s="560"/>
      <c r="CI39" s="560"/>
      <c r="CJ39" s="560"/>
      <c r="CK39" s="560"/>
      <c r="CL39" s="560"/>
      <c r="CM39" s="560"/>
      <c r="CN39" s="560"/>
      <c r="CO39" s="560"/>
      <c r="CP39" s="560"/>
      <c r="CQ39" s="560"/>
      <c r="CR39" s="560"/>
      <c r="CS39" s="560"/>
      <c r="CT39" s="560"/>
      <c r="CU39" s="560"/>
      <c r="CV39" s="560"/>
      <c r="CW39" s="560"/>
      <c r="CX39" s="560"/>
      <c r="CY39" s="560"/>
      <c r="CZ39" s="560"/>
      <c r="DA39" s="560"/>
      <c r="DB39" s="560"/>
      <c r="DC39" s="560"/>
      <c r="DD39" s="560"/>
      <c r="DE39" s="560"/>
      <c r="DF39" s="560"/>
      <c r="DG39" s="560"/>
      <c r="DH39" s="560"/>
      <c r="DI39" s="560"/>
      <c r="DJ39" s="560"/>
      <c r="DK39" s="560"/>
      <c r="DL39" s="560"/>
      <c r="DM39" s="560"/>
      <c r="DN39" s="560"/>
      <c r="DO39" s="560"/>
      <c r="DP39" s="560"/>
      <c r="DQ39" s="560"/>
      <c r="DR39" s="560"/>
      <c r="DS39" s="560"/>
      <c r="DT39" s="560"/>
      <c r="DU39" s="560"/>
      <c r="DV39" s="560"/>
      <c r="DW39" s="560"/>
      <c r="DX39" s="560"/>
      <c r="DY39" s="560"/>
      <c r="DZ39" s="560"/>
      <c r="EA39" s="560"/>
      <c r="EB39" s="560"/>
      <c r="EC39" s="560"/>
      <c r="ED39" s="560"/>
      <c r="EE39" s="560"/>
      <c r="EF39" s="560"/>
      <c r="EG39" s="560"/>
      <c r="EH39" s="560"/>
      <c r="EI39" s="560"/>
      <c r="EJ39" s="558"/>
    </row>
    <row r="40" spans="1:140" s="502" customFormat="1" ht="18" customHeight="1" x14ac:dyDescent="0.3">
      <c r="A40" s="451">
        <v>32</v>
      </c>
      <c r="B40" s="452" t="s">
        <v>1144</v>
      </c>
      <c r="C40" s="453" t="s">
        <v>502</v>
      </c>
      <c r="D40" s="454">
        <v>3000</v>
      </c>
      <c r="E40" s="424" t="s">
        <v>897</v>
      </c>
      <c r="F40" s="454" t="s">
        <v>1031</v>
      </c>
      <c r="G40" s="424" t="s">
        <v>1177</v>
      </c>
      <c r="H40" s="455" t="s">
        <v>504</v>
      </c>
      <c r="I40" s="453"/>
      <c r="J40" s="453"/>
      <c r="K40" s="456"/>
      <c r="L40" s="549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  <c r="Y40" s="560"/>
      <c r="Z40" s="560"/>
      <c r="AA40" s="560"/>
      <c r="AB40" s="560"/>
      <c r="AC40" s="560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0"/>
      <c r="AR40" s="560"/>
      <c r="AS40" s="560"/>
      <c r="AT40" s="560"/>
      <c r="AU40" s="560"/>
      <c r="AV40" s="560"/>
      <c r="AW40" s="560"/>
      <c r="AX40" s="560"/>
      <c r="AY40" s="560"/>
      <c r="AZ40" s="560"/>
      <c r="BA40" s="560"/>
      <c r="BB40" s="560"/>
      <c r="BC40" s="560"/>
      <c r="BD40" s="560"/>
      <c r="BE40" s="560"/>
      <c r="BF40" s="560"/>
      <c r="BG40" s="560"/>
      <c r="BH40" s="560"/>
      <c r="BI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560"/>
      <c r="BU40" s="560"/>
      <c r="BV40" s="560"/>
      <c r="BW40" s="560"/>
      <c r="BX40" s="560"/>
      <c r="BY40" s="560"/>
      <c r="BZ40" s="560"/>
      <c r="CA40" s="560"/>
      <c r="CB40" s="560"/>
      <c r="CC40" s="560"/>
      <c r="CD40" s="560"/>
      <c r="CE40" s="560"/>
      <c r="CF40" s="560"/>
      <c r="CG40" s="560"/>
      <c r="CH40" s="560"/>
      <c r="CI40" s="560"/>
      <c r="CJ40" s="560"/>
      <c r="CK40" s="560"/>
      <c r="CL40" s="560"/>
      <c r="CM40" s="560"/>
      <c r="CN40" s="560"/>
      <c r="CO40" s="560"/>
      <c r="CP40" s="560"/>
      <c r="CQ40" s="560"/>
      <c r="CR40" s="560"/>
      <c r="CS40" s="560"/>
      <c r="CT40" s="560"/>
      <c r="CU40" s="560"/>
      <c r="CV40" s="560"/>
      <c r="CW40" s="560"/>
      <c r="CX40" s="560"/>
      <c r="CY40" s="560"/>
      <c r="CZ40" s="560"/>
      <c r="DA40" s="560"/>
      <c r="DB40" s="560"/>
      <c r="DC40" s="560"/>
      <c r="DD40" s="560"/>
      <c r="DE40" s="560"/>
      <c r="DF40" s="560"/>
      <c r="DG40" s="560"/>
      <c r="DH40" s="560"/>
      <c r="DI40" s="560"/>
      <c r="DJ40" s="560"/>
      <c r="DK40" s="560"/>
      <c r="DL40" s="560"/>
      <c r="DM40" s="560"/>
      <c r="DN40" s="560"/>
      <c r="DO40" s="560"/>
      <c r="DP40" s="560"/>
      <c r="DQ40" s="560"/>
      <c r="DR40" s="560"/>
      <c r="DS40" s="560"/>
      <c r="DT40" s="560"/>
      <c r="DU40" s="560"/>
      <c r="DV40" s="560"/>
      <c r="DW40" s="560"/>
      <c r="DX40" s="560"/>
      <c r="DY40" s="560"/>
      <c r="DZ40" s="560"/>
      <c r="EA40" s="560"/>
      <c r="EB40" s="560"/>
      <c r="EC40" s="560"/>
      <c r="ED40" s="560"/>
      <c r="EE40" s="560"/>
      <c r="EF40" s="560"/>
      <c r="EG40" s="560"/>
      <c r="EH40" s="560"/>
      <c r="EI40" s="560"/>
      <c r="EJ40" s="558"/>
    </row>
    <row r="41" spans="1:140" s="502" customFormat="1" ht="18" customHeight="1" x14ac:dyDescent="0.3">
      <c r="A41" s="451">
        <v>33</v>
      </c>
      <c r="B41" s="452" t="s">
        <v>1144</v>
      </c>
      <c r="C41" s="453" t="s">
        <v>502</v>
      </c>
      <c r="D41" s="454">
        <v>5000</v>
      </c>
      <c r="E41" s="424" t="s">
        <v>898</v>
      </c>
      <c r="F41" s="454" t="s">
        <v>1032</v>
      </c>
      <c r="G41" s="424" t="s">
        <v>1178</v>
      </c>
      <c r="H41" s="455" t="s">
        <v>503</v>
      </c>
      <c r="I41" s="453"/>
      <c r="J41" s="453"/>
      <c r="K41" s="456"/>
      <c r="L41" s="549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  <c r="AB41" s="560"/>
      <c r="AC41" s="560"/>
      <c r="AD41" s="560"/>
      <c r="AE41" s="560"/>
      <c r="AF41" s="560"/>
      <c r="AG41" s="560"/>
      <c r="AH41" s="560"/>
      <c r="AI41" s="560"/>
      <c r="AJ41" s="560"/>
      <c r="AK41" s="560"/>
      <c r="AL41" s="560"/>
      <c r="AM41" s="560"/>
      <c r="AN41" s="560"/>
      <c r="AO41" s="560"/>
      <c r="AP41" s="560"/>
      <c r="AQ41" s="560"/>
      <c r="AR41" s="560"/>
      <c r="AS41" s="560"/>
      <c r="AT41" s="560"/>
      <c r="AU41" s="560"/>
      <c r="AV41" s="560"/>
      <c r="AW41" s="560"/>
      <c r="AX41" s="560"/>
      <c r="AY41" s="560"/>
      <c r="AZ41" s="560"/>
      <c r="BA41" s="560"/>
      <c r="BB41" s="560"/>
      <c r="BC41" s="560"/>
      <c r="BD41" s="560"/>
      <c r="BE41" s="560"/>
      <c r="BF41" s="560"/>
      <c r="BG41" s="560"/>
      <c r="BH41" s="560"/>
      <c r="BI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560"/>
      <c r="BU41" s="560"/>
      <c r="BV41" s="560"/>
      <c r="BW41" s="560"/>
      <c r="BX41" s="560"/>
      <c r="BY41" s="560"/>
      <c r="BZ41" s="560"/>
      <c r="CA41" s="560"/>
      <c r="CB41" s="560"/>
      <c r="CC41" s="560"/>
      <c r="CD41" s="560"/>
      <c r="CE41" s="560"/>
      <c r="CF41" s="560"/>
      <c r="CG41" s="560"/>
      <c r="CH41" s="560"/>
      <c r="CI41" s="560"/>
      <c r="CJ41" s="560"/>
      <c r="CK41" s="560"/>
      <c r="CL41" s="560"/>
      <c r="CM41" s="560"/>
      <c r="CN41" s="560"/>
      <c r="CO41" s="560"/>
      <c r="CP41" s="560"/>
      <c r="CQ41" s="560"/>
      <c r="CR41" s="560"/>
      <c r="CS41" s="560"/>
      <c r="CT41" s="560"/>
      <c r="CU41" s="560"/>
      <c r="CV41" s="560"/>
      <c r="CW41" s="560"/>
      <c r="CX41" s="560"/>
      <c r="CY41" s="560"/>
      <c r="CZ41" s="560"/>
      <c r="DA41" s="560"/>
      <c r="DB41" s="560"/>
      <c r="DC41" s="560"/>
      <c r="DD41" s="560"/>
      <c r="DE41" s="560"/>
      <c r="DF41" s="560"/>
      <c r="DG41" s="560"/>
      <c r="DH41" s="560"/>
      <c r="DI41" s="560"/>
      <c r="DJ41" s="560"/>
      <c r="DK41" s="560"/>
      <c r="DL41" s="560"/>
      <c r="DM41" s="560"/>
      <c r="DN41" s="560"/>
      <c r="DO41" s="560"/>
      <c r="DP41" s="560"/>
      <c r="DQ41" s="560"/>
      <c r="DR41" s="560"/>
      <c r="DS41" s="560"/>
      <c r="DT41" s="560"/>
      <c r="DU41" s="560"/>
      <c r="DV41" s="560"/>
      <c r="DW41" s="560"/>
      <c r="DX41" s="560"/>
      <c r="DY41" s="560"/>
      <c r="DZ41" s="560"/>
      <c r="EA41" s="560"/>
      <c r="EB41" s="560"/>
      <c r="EC41" s="560"/>
      <c r="ED41" s="560"/>
      <c r="EE41" s="560"/>
      <c r="EF41" s="560"/>
      <c r="EG41" s="560"/>
      <c r="EH41" s="560"/>
      <c r="EI41" s="560"/>
      <c r="EJ41" s="558"/>
    </row>
    <row r="42" spans="1:140" s="502" customFormat="1" ht="18" customHeight="1" x14ac:dyDescent="0.3">
      <c r="A42" s="451">
        <v>34</v>
      </c>
      <c r="B42" s="452" t="s">
        <v>1144</v>
      </c>
      <c r="C42" s="453" t="s">
        <v>502</v>
      </c>
      <c r="D42" s="454">
        <v>5000</v>
      </c>
      <c r="E42" s="424" t="s">
        <v>899</v>
      </c>
      <c r="F42" s="454" t="s">
        <v>1033</v>
      </c>
      <c r="G42" s="424" t="s">
        <v>1179</v>
      </c>
      <c r="H42" s="455" t="s">
        <v>503</v>
      </c>
      <c r="I42" s="453"/>
      <c r="J42" s="453"/>
      <c r="K42" s="456"/>
      <c r="L42" s="549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0"/>
      <c r="AL42" s="560"/>
      <c r="AM42" s="560"/>
      <c r="AN42" s="560"/>
      <c r="AO42" s="560"/>
      <c r="AP42" s="560"/>
      <c r="AQ42" s="560"/>
      <c r="AR42" s="560"/>
      <c r="AS42" s="560"/>
      <c r="AT42" s="560"/>
      <c r="AU42" s="560"/>
      <c r="AV42" s="560"/>
      <c r="AW42" s="560"/>
      <c r="AX42" s="560"/>
      <c r="AY42" s="560"/>
      <c r="AZ42" s="560"/>
      <c r="BA42" s="560"/>
      <c r="BB42" s="560"/>
      <c r="BC42" s="560"/>
      <c r="BD42" s="560"/>
      <c r="BE42" s="560"/>
      <c r="BF42" s="560"/>
      <c r="BG42" s="560"/>
      <c r="BH42" s="560"/>
      <c r="BI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560"/>
      <c r="BU42" s="560"/>
      <c r="BV42" s="560"/>
      <c r="BW42" s="560"/>
      <c r="BX42" s="560"/>
      <c r="BY42" s="560"/>
      <c r="BZ42" s="560"/>
      <c r="CA42" s="560"/>
      <c r="CB42" s="560"/>
      <c r="CC42" s="560"/>
      <c r="CD42" s="560"/>
      <c r="CE42" s="560"/>
      <c r="CF42" s="560"/>
      <c r="CG42" s="560"/>
      <c r="CH42" s="560"/>
      <c r="CI42" s="560"/>
      <c r="CJ42" s="560"/>
      <c r="CK42" s="560"/>
      <c r="CL42" s="560"/>
      <c r="CM42" s="560"/>
      <c r="CN42" s="560"/>
      <c r="CO42" s="560"/>
      <c r="CP42" s="560"/>
      <c r="CQ42" s="560"/>
      <c r="CR42" s="560"/>
      <c r="CS42" s="560"/>
      <c r="CT42" s="560"/>
      <c r="CU42" s="560"/>
      <c r="CV42" s="560"/>
      <c r="CW42" s="560"/>
      <c r="CX42" s="560"/>
      <c r="CY42" s="560"/>
      <c r="CZ42" s="560"/>
      <c r="DA42" s="560"/>
      <c r="DB42" s="560"/>
      <c r="DC42" s="560"/>
      <c r="DD42" s="560"/>
      <c r="DE42" s="560"/>
      <c r="DF42" s="560"/>
      <c r="DG42" s="560"/>
      <c r="DH42" s="560"/>
      <c r="DI42" s="560"/>
      <c r="DJ42" s="560"/>
      <c r="DK42" s="560"/>
      <c r="DL42" s="560"/>
      <c r="DM42" s="560"/>
      <c r="DN42" s="560"/>
      <c r="DO42" s="560"/>
      <c r="DP42" s="560"/>
      <c r="DQ42" s="560"/>
      <c r="DR42" s="560"/>
      <c r="DS42" s="560"/>
      <c r="DT42" s="560"/>
      <c r="DU42" s="560"/>
      <c r="DV42" s="560"/>
      <c r="DW42" s="560"/>
      <c r="DX42" s="560"/>
      <c r="DY42" s="560"/>
      <c r="DZ42" s="560"/>
      <c r="EA42" s="560"/>
      <c r="EB42" s="560"/>
      <c r="EC42" s="560"/>
      <c r="ED42" s="560"/>
      <c r="EE42" s="560"/>
      <c r="EF42" s="560"/>
      <c r="EG42" s="560"/>
      <c r="EH42" s="560"/>
      <c r="EI42" s="560"/>
      <c r="EJ42" s="558"/>
    </row>
    <row r="43" spans="1:140" s="502" customFormat="1" ht="18" customHeight="1" x14ac:dyDescent="0.3">
      <c r="A43" s="451">
        <v>35</v>
      </c>
      <c r="B43" s="452" t="s">
        <v>1144</v>
      </c>
      <c r="C43" s="453" t="s">
        <v>502</v>
      </c>
      <c r="D43" s="454">
        <v>1000</v>
      </c>
      <c r="E43" s="424" t="s">
        <v>900</v>
      </c>
      <c r="F43" s="454" t="s">
        <v>1034</v>
      </c>
      <c r="G43" s="424" t="s">
        <v>1180</v>
      </c>
      <c r="H43" s="455" t="s">
        <v>505</v>
      </c>
      <c r="I43" s="453"/>
      <c r="J43" s="453"/>
      <c r="K43" s="456"/>
      <c r="L43" s="549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  <c r="BA43" s="560"/>
      <c r="BB43" s="560"/>
      <c r="BC43" s="560"/>
      <c r="BD43" s="560"/>
      <c r="BE43" s="560"/>
      <c r="BF43" s="560"/>
      <c r="BG43" s="560"/>
      <c r="BH43" s="560"/>
      <c r="BI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560"/>
      <c r="BU43" s="560"/>
      <c r="BV43" s="560"/>
      <c r="BW43" s="560"/>
      <c r="BX43" s="560"/>
      <c r="BY43" s="560"/>
      <c r="BZ43" s="560"/>
      <c r="CA43" s="560"/>
      <c r="CB43" s="560"/>
      <c r="CC43" s="560"/>
      <c r="CD43" s="560"/>
      <c r="CE43" s="560"/>
      <c r="CF43" s="560"/>
      <c r="CG43" s="560"/>
      <c r="CH43" s="560"/>
      <c r="CI43" s="560"/>
      <c r="CJ43" s="560"/>
      <c r="CK43" s="560"/>
      <c r="CL43" s="560"/>
      <c r="CM43" s="560"/>
      <c r="CN43" s="560"/>
      <c r="CO43" s="560"/>
      <c r="CP43" s="560"/>
      <c r="CQ43" s="560"/>
      <c r="CR43" s="560"/>
      <c r="CS43" s="560"/>
      <c r="CT43" s="560"/>
      <c r="CU43" s="560"/>
      <c r="CV43" s="560"/>
      <c r="CW43" s="560"/>
      <c r="CX43" s="560"/>
      <c r="CY43" s="560"/>
      <c r="CZ43" s="560"/>
      <c r="DA43" s="560"/>
      <c r="DB43" s="560"/>
      <c r="DC43" s="560"/>
      <c r="DD43" s="560"/>
      <c r="DE43" s="560"/>
      <c r="DF43" s="560"/>
      <c r="DG43" s="560"/>
      <c r="DH43" s="560"/>
      <c r="DI43" s="560"/>
      <c r="DJ43" s="560"/>
      <c r="DK43" s="560"/>
      <c r="DL43" s="560"/>
      <c r="DM43" s="560"/>
      <c r="DN43" s="560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58"/>
    </row>
    <row r="44" spans="1:140" s="502" customFormat="1" ht="18" customHeight="1" x14ac:dyDescent="0.3">
      <c r="A44" s="451">
        <v>36</v>
      </c>
      <c r="B44" s="452" t="s">
        <v>1144</v>
      </c>
      <c r="C44" s="453" t="s">
        <v>502</v>
      </c>
      <c r="D44" s="454">
        <v>3000</v>
      </c>
      <c r="E44" s="424" t="s">
        <v>901</v>
      </c>
      <c r="F44" s="454" t="s">
        <v>1035</v>
      </c>
      <c r="G44" s="424" t="s">
        <v>1181</v>
      </c>
      <c r="H44" s="455" t="s">
        <v>505</v>
      </c>
      <c r="I44" s="453"/>
      <c r="J44" s="453"/>
      <c r="K44" s="456"/>
      <c r="L44" s="549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0"/>
      <c r="X44" s="560"/>
      <c r="Y44" s="560"/>
      <c r="Z44" s="560"/>
      <c r="AA44" s="560"/>
      <c r="AB44" s="560"/>
      <c r="AC44" s="560"/>
      <c r="AD44" s="560"/>
      <c r="AE44" s="560"/>
      <c r="AF44" s="560"/>
      <c r="AG44" s="560"/>
      <c r="AH44" s="560"/>
      <c r="AI44" s="560"/>
      <c r="AJ44" s="560"/>
      <c r="AK44" s="560"/>
      <c r="AL44" s="560"/>
      <c r="AM44" s="560"/>
      <c r="AN44" s="560"/>
      <c r="AO44" s="560"/>
      <c r="AP44" s="560"/>
      <c r="AQ44" s="560"/>
      <c r="AR44" s="560"/>
      <c r="AS44" s="560"/>
      <c r="AT44" s="560"/>
      <c r="AU44" s="560"/>
      <c r="AV44" s="560"/>
      <c r="AW44" s="560"/>
      <c r="AX44" s="560"/>
      <c r="AY44" s="560"/>
      <c r="AZ44" s="560"/>
      <c r="BA44" s="560"/>
      <c r="BB44" s="560"/>
      <c r="BC44" s="560"/>
      <c r="BD44" s="560"/>
      <c r="BE44" s="560"/>
      <c r="BF44" s="560"/>
      <c r="BG44" s="560"/>
      <c r="BH44" s="560"/>
      <c r="BI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560"/>
      <c r="BU44" s="560"/>
      <c r="BV44" s="560"/>
      <c r="BW44" s="560"/>
      <c r="BX44" s="560"/>
      <c r="BY44" s="560"/>
      <c r="BZ44" s="560"/>
      <c r="CA44" s="560"/>
      <c r="CB44" s="560"/>
      <c r="CC44" s="560"/>
      <c r="CD44" s="560"/>
      <c r="CE44" s="560"/>
      <c r="CF44" s="560"/>
      <c r="CG44" s="560"/>
      <c r="CH44" s="560"/>
      <c r="CI44" s="560"/>
      <c r="CJ44" s="560"/>
      <c r="CK44" s="560"/>
      <c r="CL44" s="560"/>
      <c r="CM44" s="560"/>
      <c r="CN44" s="560"/>
      <c r="CO44" s="560"/>
      <c r="CP44" s="560"/>
      <c r="CQ44" s="560"/>
      <c r="CR44" s="560"/>
      <c r="CS44" s="560"/>
      <c r="CT44" s="560"/>
      <c r="CU44" s="560"/>
      <c r="CV44" s="560"/>
      <c r="CW44" s="560"/>
      <c r="CX44" s="560"/>
      <c r="CY44" s="560"/>
      <c r="CZ44" s="560"/>
      <c r="DA44" s="560"/>
      <c r="DB44" s="560"/>
      <c r="DC44" s="560"/>
      <c r="DD44" s="560"/>
      <c r="DE44" s="560"/>
      <c r="DF44" s="560"/>
      <c r="DG44" s="560"/>
      <c r="DH44" s="560"/>
      <c r="DI44" s="560"/>
      <c r="DJ44" s="560"/>
      <c r="DK44" s="560"/>
      <c r="DL44" s="560"/>
      <c r="DM44" s="560"/>
      <c r="DN44" s="560"/>
      <c r="DO44" s="560"/>
      <c r="DP44" s="560"/>
      <c r="DQ44" s="560"/>
      <c r="DR44" s="560"/>
      <c r="DS44" s="560"/>
      <c r="DT44" s="560"/>
      <c r="DU44" s="560"/>
      <c r="DV44" s="560"/>
      <c r="DW44" s="560"/>
      <c r="DX44" s="560"/>
      <c r="DY44" s="560"/>
      <c r="DZ44" s="560"/>
      <c r="EA44" s="560"/>
      <c r="EB44" s="560"/>
      <c r="EC44" s="560"/>
      <c r="ED44" s="560"/>
      <c r="EE44" s="560"/>
      <c r="EF44" s="560"/>
      <c r="EG44" s="560"/>
      <c r="EH44" s="560"/>
      <c r="EI44" s="560"/>
      <c r="EJ44" s="558"/>
    </row>
    <row r="45" spans="1:140" s="502" customFormat="1" ht="18" customHeight="1" x14ac:dyDescent="0.3">
      <c r="A45" s="451">
        <v>37</v>
      </c>
      <c r="B45" s="452" t="s">
        <v>1144</v>
      </c>
      <c r="C45" s="453" t="s">
        <v>502</v>
      </c>
      <c r="D45" s="454">
        <v>500</v>
      </c>
      <c r="E45" s="424" t="s">
        <v>902</v>
      </c>
      <c r="F45" s="454" t="s">
        <v>1036</v>
      </c>
      <c r="G45" s="424" t="s">
        <v>1182</v>
      </c>
      <c r="H45" s="455" t="s">
        <v>505</v>
      </c>
      <c r="I45" s="453"/>
      <c r="J45" s="453"/>
      <c r="K45" s="456"/>
      <c r="L45" s="549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  <c r="Y45" s="560"/>
      <c r="Z45" s="560"/>
      <c r="AA45" s="560"/>
      <c r="AB45" s="560"/>
      <c r="AC45" s="560"/>
      <c r="AD45" s="560"/>
      <c r="AE45" s="560"/>
      <c r="AF45" s="560"/>
      <c r="AG45" s="560"/>
      <c r="AH45" s="560"/>
      <c r="AI45" s="560"/>
      <c r="AJ45" s="560"/>
      <c r="AK45" s="560"/>
      <c r="AL45" s="560"/>
      <c r="AM45" s="560"/>
      <c r="AN45" s="560"/>
      <c r="AO45" s="560"/>
      <c r="AP45" s="560"/>
      <c r="AQ45" s="560"/>
      <c r="AR45" s="560"/>
      <c r="AS45" s="560"/>
      <c r="AT45" s="560"/>
      <c r="AU45" s="560"/>
      <c r="AV45" s="560"/>
      <c r="AW45" s="560"/>
      <c r="AX45" s="560"/>
      <c r="AY45" s="560"/>
      <c r="AZ45" s="560"/>
      <c r="BA45" s="560"/>
      <c r="BB45" s="560"/>
      <c r="BC45" s="560"/>
      <c r="BD45" s="560"/>
      <c r="BE45" s="560"/>
      <c r="BF45" s="560"/>
      <c r="BG45" s="560"/>
      <c r="BH45" s="560"/>
      <c r="BI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560"/>
      <c r="BU45" s="560"/>
      <c r="BV45" s="560"/>
      <c r="BW45" s="560"/>
      <c r="BX45" s="560"/>
      <c r="BY45" s="560"/>
      <c r="BZ45" s="560"/>
      <c r="CA45" s="560"/>
      <c r="CB45" s="560"/>
      <c r="CC45" s="560"/>
      <c r="CD45" s="560"/>
      <c r="CE45" s="560"/>
      <c r="CF45" s="560"/>
      <c r="CG45" s="560"/>
      <c r="CH45" s="560"/>
      <c r="CI45" s="560"/>
      <c r="CJ45" s="560"/>
      <c r="CK45" s="560"/>
      <c r="CL45" s="560"/>
      <c r="CM45" s="560"/>
      <c r="CN45" s="560"/>
      <c r="CO45" s="560"/>
      <c r="CP45" s="560"/>
      <c r="CQ45" s="560"/>
      <c r="CR45" s="560"/>
      <c r="CS45" s="560"/>
      <c r="CT45" s="560"/>
      <c r="CU45" s="560"/>
      <c r="CV45" s="560"/>
      <c r="CW45" s="560"/>
      <c r="CX45" s="560"/>
      <c r="CY45" s="560"/>
      <c r="CZ45" s="560"/>
      <c r="DA45" s="560"/>
      <c r="DB45" s="560"/>
      <c r="DC45" s="560"/>
      <c r="DD45" s="560"/>
      <c r="DE45" s="560"/>
      <c r="DF45" s="560"/>
      <c r="DG45" s="560"/>
      <c r="DH45" s="560"/>
      <c r="DI45" s="560"/>
      <c r="DJ45" s="560"/>
      <c r="DK45" s="560"/>
      <c r="DL45" s="560"/>
      <c r="DM45" s="560"/>
      <c r="DN45" s="560"/>
      <c r="DO45" s="560"/>
      <c r="DP45" s="560"/>
      <c r="DQ45" s="560"/>
      <c r="DR45" s="560"/>
      <c r="DS45" s="560"/>
      <c r="DT45" s="560"/>
      <c r="DU45" s="560"/>
      <c r="DV45" s="560"/>
      <c r="DW45" s="560"/>
      <c r="DX45" s="560"/>
      <c r="DY45" s="560"/>
      <c r="DZ45" s="560"/>
      <c r="EA45" s="560"/>
      <c r="EB45" s="560"/>
      <c r="EC45" s="560"/>
      <c r="ED45" s="560"/>
      <c r="EE45" s="560"/>
      <c r="EF45" s="560"/>
      <c r="EG45" s="560"/>
      <c r="EH45" s="560"/>
      <c r="EI45" s="560"/>
      <c r="EJ45" s="558"/>
    </row>
    <row r="46" spans="1:140" s="502" customFormat="1" ht="18" customHeight="1" x14ac:dyDescent="0.3">
      <c r="A46" s="451">
        <v>38</v>
      </c>
      <c r="B46" s="452" t="s">
        <v>1144</v>
      </c>
      <c r="C46" s="453" t="s">
        <v>502</v>
      </c>
      <c r="D46" s="454">
        <v>4996.5</v>
      </c>
      <c r="E46" s="424" t="s">
        <v>903</v>
      </c>
      <c r="F46" s="454" t="s">
        <v>1037</v>
      </c>
      <c r="G46" s="424" t="s">
        <v>1183</v>
      </c>
      <c r="H46" s="455" t="s">
        <v>505</v>
      </c>
      <c r="I46" s="453"/>
      <c r="J46" s="453"/>
      <c r="K46" s="456"/>
      <c r="L46" s="549"/>
      <c r="M46" s="560"/>
      <c r="N46" s="560"/>
      <c r="O46" s="560"/>
      <c r="P46" s="560"/>
      <c r="Q46" s="560"/>
      <c r="R46" s="560"/>
      <c r="S46" s="560"/>
      <c r="T46" s="560"/>
      <c r="U46" s="560"/>
      <c r="V46" s="560"/>
      <c r="W46" s="560"/>
      <c r="X46" s="560"/>
      <c r="Y46" s="560"/>
      <c r="Z46" s="560"/>
      <c r="AA46" s="560"/>
      <c r="AB46" s="560"/>
      <c r="AC46" s="560"/>
      <c r="AD46" s="560"/>
      <c r="AE46" s="560"/>
      <c r="AF46" s="560"/>
      <c r="AG46" s="560"/>
      <c r="AH46" s="560"/>
      <c r="AI46" s="560"/>
      <c r="AJ46" s="560"/>
      <c r="AK46" s="560"/>
      <c r="AL46" s="560"/>
      <c r="AM46" s="560"/>
      <c r="AN46" s="560"/>
      <c r="AO46" s="560"/>
      <c r="AP46" s="560"/>
      <c r="AQ46" s="560"/>
      <c r="AR46" s="560"/>
      <c r="AS46" s="560"/>
      <c r="AT46" s="560"/>
      <c r="AU46" s="560"/>
      <c r="AV46" s="560"/>
      <c r="AW46" s="560"/>
      <c r="AX46" s="560"/>
      <c r="AY46" s="560"/>
      <c r="AZ46" s="560"/>
      <c r="BA46" s="560"/>
      <c r="BB46" s="560"/>
      <c r="BC46" s="560"/>
      <c r="BD46" s="560"/>
      <c r="BE46" s="560"/>
      <c r="BF46" s="560"/>
      <c r="BG46" s="560"/>
      <c r="BH46" s="560"/>
      <c r="BI46" s="560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560"/>
      <c r="BU46" s="560"/>
      <c r="BV46" s="560"/>
      <c r="BW46" s="560"/>
      <c r="BX46" s="560"/>
      <c r="BY46" s="560"/>
      <c r="BZ46" s="560"/>
      <c r="CA46" s="560"/>
      <c r="CB46" s="560"/>
      <c r="CC46" s="560"/>
      <c r="CD46" s="560"/>
      <c r="CE46" s="560"/>
      <c r="CF46" s="560"/>
      <c r="CG46" s="560"/>
      <c r="CH46" s="560"/>
      <c r="CI46" s="560"/>
      <c r="CJ46" s="560"/>
      <c r="CK46" s="560"/>
      <c r="CL46" s="560"/>
      <c r="CM46" s="560"/>
      <c r="CN46" s="560"/>
      <c r="CO46" s="560"/>
      <c r="CP46" s="560"/>
      <c r="CQ46" s="560"/>
      <c r="CR46" s="560"/>
      <c r="CS46" s="560"/>
      <c r="CT46" s="560"/>
      <c r="CU46" s="560"/>
      <c r="CV46" s="560"/>
      <c r="CW46" s="560"/>
      <c r="CX46" s="560"/>
      <c r="CY46" s="560"/>
      <c r="CZ46" s="560"/>
      <c r="DA46" s="560"/>
      <c r="DB46" s="560"/>
      <c r="DC46" s="560"/>
      <c r="DD46" s="560"/>
      <c r="DE46" s="560"/>
      <c r="DF46" s="560"/>
      <c r="DG46" s="560"/>
      <c r="DH46" s="560"/>
      <c r="DI46" s="560"/>
      <c r="DJ46" s="560"/>
      <c r="DK46" s="560"/>
      <c r="DL46" s="560"/>
      <c r="DM46" s="560"/>
      <c r="DN46" s="560"/>
      <c r="DO46" s="560"/>
      <c r="DP46" s="560"/>
      <c r="DQ46" s="560"/>
      <c r="DR46" s="560"/>
      <c r="DS46" s="560"/>
      <c r="DT46" s="560"/>
      <c r="DU46" s="560"/>
      <c r="DV46" s="560"/>
      <c r="DW46" s="560"/>
      <c r="DX46" s="560"/>
      <c r="DY46" s="560"/>
      <c r="DZ46" s="560"/>
      <c r="EA46" s="560"/>
      <c r="EB46" s="560"/>
      <c r="EC46" s="560"/>
      <c r="ED46" s="560"/>
      <c r="EE46" s="560"/>
      <c r="EF46" s="560"/>
      <c r="EG46" s="560"/>
      <c r="EH46" s="560"/>
      <c r="EI46" s="560"/>
      <c r="EJ46" s="558"/>
    </row>
    <row r="47" spans="1:140" s="502" customFormat="1" ht="18" customHeight="1" x14ac:dyDescent="0.3">
      <c r="A47" s="451">
        <v>39</v>
      </c>
      <c r="B47" s="452" t="s">
        <v>1144</v>
      </c>
      <c r="C47" s="453" t="s">
        <v>502</v>
      </c>
      <c r="D47" s="454">
        <v>2500</v>
      </c>
      <c r="E47" s="424" t="s">
        <v>904</v>
      </c>
      <c r="F47" s="454" t="s">
        <v>1038</v>
      </c>
      <c r="G47" s="424" t="s">
        <v>1184</v>
      </c>
      <c r="H47" s="455" t="s">
        <v>505</v>
      </c>
      <c r="I47" s="453"/>
      <c r="J47" s="453"/>
      <c r="K47" s="456"/>
      <c r="L47" s="549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0"/>
      <c r="X47" s="560"/>
      <c r="Y47" s="560"/>
      <c r="Z47" s="560"/>
      <c r="AA47" s="560"/>
      <c r="AB47" s="560"/>
      <c r="AC47" s="560"/>
      <c r="AD47" s="560"/>
      <c r="AE47" s="560"/>
      <c r="AF47" s="560"/>
      <c r="AG47" s="560"/>
      <c r="AH47" s="560"/>
      <c r="AI47" s="560"/>
      <c r="AJ47" s="560"/>
      <c r="AK47" s="560"/>
      <c r="AL47" s="560"/>
      <c r="AM47" s="560"/>
      <c r="AN47" s="560"/>
      <c r="AO47" s="560"/>
      <c r="AP47" s="560"/>
      <c r="AQ47" s="560"/>
      <c r="AR47" s="560"/>
      <c r="AS47" s="560"/>
      <c r="AT47" s="560"/>
      <c r="AU47" s="560"/>
      <c r="AV47" s="560"/>
      <c r="AW47" s="560"/>
      <c r="AX47" s="560"/>
      <c r="AY47" s="560"/>
      <c r="AZ47" s="560"/>
      <c r="BA47" s="560"/>
      <c r="BB47" s="560"/>
      <c r="BC47" s="560"/>
      <c r="BD47" s="560"/>
      <c r="BE47" s="560"/>
      <c r="BF47" s="560"/>
      <c r="BG47" s="560"/>
      <c r="BH47" s="560"/>
      <c r="BI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560"/>
      <c r="BU47" s="560"/>
      <c r="BV47" s="560"/>
      <c r="BW47" s="560"/>
      <c r="BX47" s="560"/>
      <c r="BY47" s="560"/>
      <c r="BZ47" s="560"/>
      <c r="CA47" s="560"/>
      <c r="CB47" s="560"/>
      <c r="CC47" s="560"/>
      <c r="CD47" s="560"/>
      <c r="CE47" s="560"/>
      <c r="CF47" s="560"/>
      <c r="CG47" s="560"/>
      <c r="CH47" s="560"/>
      <c r="CI47" s="560"/>
      <c r="CJ47" s="560"/>
      <c r="CK47" s="560"/>
      <c r="CL47" s="560"/>
      <c r="CM47" s="560"/>
      <c r="CN47" s="560"/>
      <c r="CO47" s="560"/>
      <c r="CP47" s="560"/>
      <c r="CQ47" s="560"/>
      <c r="CR47" s="560"/>
      <c r="CS47" s="560"/>
      <c r="CT47" s="560"/>
      <c r="CU47" s="560"/>
      <c r="CV47" s="560"/>
      <c r="CW47" s="560"/>
      <c r="CX47" s="560"/>
      <c r="CY47" s="560"/>
      <c r="CZ47" s="560"/>
      <c r="DA47" s="560"/>
      <c r="DB47" s="560"/>
      <c r="DC47" s="560"/>
      <c r="DD47" s="560"/>
      <c r="DE47" s="560"/>
      <c r="DF47" s="560"/>
      <c r="DG47" s="560"/>
      <c r="DH47" s="560"/>
      <c r="DI47" s="560"/>
      <c r="DJ47" s="560"/>
      <c r="DK47" s="560"/>
      <c r="DL47" s="560"/>
      <c r="DM47" s="560"/>
      <c r="DN47" s="560"/>
      <c r="DO47" s="560"/>
      <c r="DP47" s="560"/>
      <c r="DQ47" s="560"/>
      <c r="DR47" s="560"/>
      <c r="DS47" s="560"/>
      <c r="DT47" s="560"/>
      <c r="DU47" s="560"/>
      <c r="DV47" s="560"/>
      <c r="DW47" s="560"/>
      <c r="DX47" s="560"/>
      <c r="DY47" s="560"/>
      <c r="DZ47" s="560"/>
      <c r="EA47" s="560"/>
      <c r="EB47" s="560"/>
      <c r="EC47" s="560"/>
      <c r="ED47" s="560"/>
      <c r="EE47" s="560"/>
      <c r="EF47" s="560"/>
      <c r="EG47" s="560"/>
      <c r="EH47" s="560"/>
      <c r="EI47" s="560"/>
      <c r="EJ47" s="558"/>
    </row>
    <row r="48" spans="1:140" s="502" customFormat="1" ht="18" customHeight="1" x14ac:dyDescent="0.3">
      <c r="A48" s="451">
        <v>40</v>
      </c>
      <c r="B48" s="452" t="s">
        <v>1145</v>
      </c>
      <c r="C48" s="453" t="s">
        <v>502</v>
      </c>
      <c r="D48" s="454">
        <v>2500</v>
      </c>
      <c r="E48" s="424" t="s">
        <v>485</v>
      </c>
      <c r="F48" s="454" t="s">
        <v>498</v>
      </c>
      <c r="G48" s="424" t="s">
        <v>516</v>
      </c>
      <c r="H48" s="455" t="s">
        <v>505</v>
      </c>
      <c r="I48" s="453"/>
      <c r="J48" s="453"/>
      <c r="K48" s="456"/>
      <c r="L48" s="549"/>
      <c r="M48" s="560"/>
      <c r="N48" s="560"/>
      <c r="O48" s="560"/>
      <c r="P48" s="560"/>
      <c r="Q48" s="560"/>
      <c r="R48" s="560"/>
      <c r="S48" s="560"/>
      <c r="T48" s="560"/>
      <c r="U48" s="560"/>
      <c r="V48" s="560"/>
      <c r="W48" s="560"/>
      <c r="X48" s="560"/>
      <c r="Y48" s="560"/>
      <c r="Z48" s="560"/>
      <c r="AA48" s="560"/>
      <c r="AB48" s="560"/>
      <c r="AC48" s="560"/>
      <c r="AD48" s="560"/>
      <c r="AE48" s="560"/>
      <c r="AF48" s="560"/>
      <c r="AG48" s="560"/>
      <c r="AH48" s="560"/>
      <c r="AI48" s="560"/>
      <c r="AJ48" s="560"/>
      <c r="AK48" s="560"/>
      <c r="AL48" s="560"/>
      <c r="AM48" s="560"/>
      <c r="AN48" s="560"/>
      <c r="AO48" s="560"/>
      <c r="AP48" s="560"/>
      <c r="AQ48" s="560"/>
      <c r="AR48" s="560"/>
      <c r="AS48" s="560"/>
      <c r="AT48" s="560"/>
      <c r="AU48" s="560"/>
      <c r="AV48" s="560"/>
      <c r="AW48" s="560"/>
      <c r="AX48" s="560"/>
      <c r="AY48" s="560"/>
      <c r="AZ48" s="560"/>
      <c r="BA48" s="560"/>
      <c r="BB48" s="560"/>
      <c r="BC48" s="560"/>
      <c r="BD48" s="560"/>
      <c r="BE48" s="560"/>
      <c r="BF48" s="560"/>
      <c r="BG48" s="560"/>
      <c r="BH48" s="560"/>
      <c r="BI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560"/>
      <c r="BU48" s="560"/>
      <c r="BV48" s="560"/>
      <c r="BW48" s="560"/>
      <c r="BX48" s="560"/>
      <c r="BY48" s="560"/>
      <c r="BZ48" s="560"/>
      <c r="CA48" s="560"/>
      <c r="CB48" s="560"/>
      <c r="CC48" s="560"/>
      <c r="CD48" s="560"/>
      <c r="CE48" s="560"/>
      <c r="CF48" s="560"/>
      <c r="CG48" s="560"/>
      <c r="CH48" s="560"/>
      <c r="CI48" s="560"/>
      <c r="CJ48" s="560"/>
      <c r="CK48" s="560"/>
      <c r="CL48" s="560"/>
      <c r="CM48" s="560"/>
      <c r="CN48" s="560"/>
      <c r="CO48" s="560"/>
      <c r="CP48" s="560"/>
      <c r="CQ48" s="560"/>
      <c r="CR48" s="560"/>
      <c r="CS48" s="560"/>
      <c r="CT48" s="560"/>
      <c r="CU48" s="560"/>
      <c r="CV48" s="560"/>
      <c r="CW48" s="560"/>
      <c r="CX48" s="560"/>
      <c r="CY48" s="560"/>
      <c r="CZ48" s="560"/>
      <c r="DA48" s="560"/>
      <c r="DB48" s="560"/>
      <c r="DC48" s="560"/>
      <c r="DD48" s="560"/>
      <c r="DE48" s="560"/>
      <c r="DF48" s="560"/>
      <c r="DG48" s="560"/>
      <c r="DH48" s="560"/>
      <c r="DI48" s="560"/>
      <c r="DJ48" s="560"/>
      <c r="DK48" s="560"/>
      <c r="DL48" s="560"/>
      <c r="DM48" s="560"/>
      <c r="DN48" s="560"/>
      <c r="DO48" s="560"/>
      <c r="DP48" s="560"/>
      <c r="DQ48" s="560"/>
      <c r="DR48" s="560"/>
      <c r="DS48" s="560"/>
      <c r="DT48" s="560"/>
      <c r="DU48" s="560"/>
      <c r="DV48" s="560"/>
      <c r="DW48" s="560"/>
      <c r="DX48" s="560"/>
      <c r="DY48" s="560"/>
      <c r="DZ48" s="560"/>
      <c r="EA48" s="560"/>
      <c r="EB48" s="560"/>
      <c r="EC48" s="560"/>
      <c r="ED48" s="560"/>
      <c r="EE48" s="560"/>
      <c r="EF48" s="560"/>
      <c r="EG48" s="560"/>
      <c r="EH48" s="560"/>
      <c r="EI48" s="560"/>
      <c r="EJ48" s="558"/>
    </row>
    <row r="49" spans="1:140" s="502" customFormat="1" ht="18" customHeight="1" x14ac:dyDescent="0.3">
      <c r="A49" s="451">
        <v>41</v>
      </c>
      <c r="B49" s="452" t="s">
        <v>1145</v>
      </c>
      <c r="C49" s="453" t="s">
        <v>502</v>
      </c>
      <c r="D49" s="454">
        <v>2500</v>
      </c>
      <c r="E49" s="424" t="s">
        <v>905</v>
      </c>
      <c r="F49" s="454" t="s">
        <v>1039</v>
      </c>
      <c r="G49" s="424" t="s">
        <v>1185</v>
      </c>
      <c r="H49" s="455" t="s">
        <v>505</v>
      </c>
      <c r="I49" s="453"/>
      <c r="J49" s="453"/>
      <c r="K49" s="456"/>
      <c r="L49" s="549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0"/>
      <c r="AB49" s="560"/>
      <c r="AC49" s="560"/>
      <c r="AD49" s="560"/>
      <c r="AE49" s="560"/>
      <c r="AF49" s="560"/>
      <c r="AG49" s="560"/>
      <c r="AH49" s="560"/>
      <c r="AI49" s="560"/>
      <c r="AJ49" s="560"/>
      <c r="AK49" s="560"/>
      <c r="AL49" s="560"/>
      <c r="AM49" s="560"/>
      <c r="AN49" s="560"/>
      <c r="AO49" s="560"/>
      <c r="AP49" s="560"/>
      <c r="AQ49" s="560"/>
      <c r="AR49" s="560"/>
      <c r="AS49" s="560"/>
      <c r="AT49" s="560"/>
      <c r="AU49" s="560"/>
      <c r="AV49" s="560"/>
      <c r="AW49" s="560"/>
      <c r="AX49" s="560"/>
      <c r="AY49" s="560"/>
      <c r="AZ49" s="560"/>
      <c r="BA49" s="560"/>
      <c r="BB49" s="560"/>
      <c r="BC49" s="560"/>
      <c r="BD49" s="560"/>
      <c r="BE49" s="560"/>
      <c r="BF49" s="560"/>
      <c r="BG49" s="560"/>
      <c r="BH49" s="560"/>
      <c r="BI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560"/>
      <c r="BU49" s="560"/>
      <c r="BV49" s="560"/>
      <c r="BW49" s="560"/>
      <c r="BX49" s="560"/>
      <c r="BY49" s="560"/>
      <c r="BZ49" s="560"/>
      <c r="CA49" s="560"/>
      <c r="CB49" s="560"/>
      <c r="CC49" s="560"/>
      <c r="CD49" s="560"/>
      <c r="CE49" s="560"/>
      <c r="CF49" s="560"/>
      <c r="CG49" s="560"/>
      <c r="CH49" s="560"/>
      <c r="CI49" s="560"/>
      <c r="CJ49" s="560"/>
      <c r="CK49" s="560"/>
      <c r="CL49" s="560"/>
      <c r="CM49" s="560"/>
      <c r="CN49" s="560"/>
      <c r="CO49" s="560"/>
      <c r="CP49" s="560"/>
      <c r="CQ49" s="560"/>
      <c r="CR49" s="560"/>
      <c r="CS49" s="560"/>
      <c r="CT49" s="560"/>
      <c r="CU49" s="560"/>
      <c r="CV49" s="560"/>
      <c r="CW49" s="560"/>
      <c r="CX49" s="560"/>
      <c r="CY49" s="560"/>
      <c r="CZ49" s="560"/>
      <c r="DA49" s="560"/>
      <c r="DB49" s="560"/>
      <c r="DC49" s="560"/>
      <c r="DD49" s="560"/>
      <c r="DE49" s="560"/>
      <c r="DF49" s="560"/>
      <c r="DG49" s="560"/>
      <c r="DH49" s="560"/>
      <c r="DI49" s="560"/>
      <c r="DJ49" s="560"/>
      <c r="DK49" s="560"/>
      <c r="DL49" s="560"/>
      <c r="DM49" s="560"/>
      <c r="DN49" s="560"/>
      <c r="DO49" s="560"/>
      <c r="DP49" s="560"/>
      <c r="DQ49" s="560"/>
      <c r="DR49" s="560"/>
      <c r="DS49" s="560"/>
      <c r="DT49" s="560"/>
      <c r="DU49" s="560"/>
      <c r="DV49" s="560"/>
      <c r="DW49" s="560"/>
      <c r="DX49" s="560"/>
      <c r="DY49" s="560"/>
      <c r="DZ49" s="560"/>
      <c r="EA49" s="560"/>
      <c r="EB49" s="560"/>
      <c r="EC49" s="560"/>
      <c r="ED49" s="560"/>
      <c r="EE49" s="560"/>
      <c r="EF49" s="560"/>
      <c r="EG49" s="560"/>
      <c r="EH49" s="560"/>
      <c r="EI49" s="560"/>
      <c r="EJ49" s="558"/>
    </row>
    <row r="50" spans="1:140" s="502" customFormat="1" ht="18" customHeight="1" x14ac:dyDescent="0.3">
      <c r="A50" s="451">
        <v>42</v>
      </c>
      <c r="B50" s="452" t="s">
        <v>1145</v>
      </c>
      <c r="C50" s="453" t="s">
        <v>502</v>
      </c>
      <c r="D50" s="454">
        <v>500</v>
      </c>
      <c r="E50" s="424" t="s">
        <v>906</v>
      </c>
      <c r="F50" s="454" t="s">
        <v>1040</v>
      </c>
      <c r="G50" s="424" t="s">
        <v>1186</v>
      </c>
      <c r="H50" s="455" t="s">
        <v>505</v>
      </c>
      <c r="I50" s="453"/>
      <c r="J50" s="453"/>
      <c r="K50" s="456"/>
      <c r="L50" s="549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  <c r="AD50" s="560"/>
      <c r="AE50" s="560"/>
      <c r="AF50" s="560"/>
      <c r="AG50" s="560"/>
      <c r="AH50" s="560"/>
      <c r="AI50" s="560"/>
      <c r="AJ50" s="560"/>
      <c r="AK50" s="560"/>
      <c r="AL50" s="560"/>
      <c r="AM50" s="560"/>
      <c r="AN50" s="560"/>
      <c r="AO50" s="560"/>
      <c r="AP50" s="560"/>
      <c r="AQ50" s="560"/>
      <c r="AR50" s="560"/>
      <c r="AS50" s="560"/>
      <c r="AT50" s="560"/>
      <c r="AU50" s="560"/>
      <c r="AV50" s="560"/>
      <c r="AW50" s="560"/>
      <c r="AX50" s="560"/>
      <c r="AY50" s="560"/>
      <c r="AZ50" s="560"/>
      <c r="BA50" s="560"/>
      <c r="BB50" s="560"/>
      <c r="BC50" s="560"/>
      <c r="BD50" s="560"/>
      <c r="BE50" s="560"/>
      <c r="BF50" s="560"/>
      <c r="BG50" s="560"/>
      <c r="BH50" s="560"/>
      <c r="BI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560"/>
      <c r="BU50" s="560"/>
      <c r="BV50" s="560"/>
      <c r="BW50" s="560"/>
      <c r="BX50" s="560"/>
      <c r="BY50" s="560"/>
      <c r="BZ50" s="560"/>
      <c r="CA50" s="560"/>
      <c r="CB50" s="560"/>
      <c r="CC50" s="560"/>
      <c r="CD50" s="560"/>
      <c r="CE50" s="560"/>
      <c r="CF50" s="560"/>
      <c r="CG50" s="560"/>
      <c r="CH50" s="560"/>
      <c r="CI50" s="560"/>
      <c r="CJ50" s="560"/>
      <c r="CK50" s="560"/>
      <c r="CL50" s="560"/>
      <c r="CM50" s="560"/>
      <c r="CN50" s="560"/>
      <c r="CO50" s="560"/>
      <c r="CP50" s="560"/>
      <c r="CQ50" s="560"/>
      <c r="CR50" s="560"/>
      <c r="CS50" s="560"/>
      <c r="CT50" s="560"/>
      <c r="CU50" s="560"/>
      <c r="CV50" s="560"/>
      <c r="CW50" s="560"/>
      <c r="CX50" s="560"/>
      <c r="CY50" s="560"/>
      <c r="CZ50" s="560"/>
      <c r="DA50" s="560"/>
      <c r="DB50" s="560"/>
      <c r="DC50" s="560"/>
      <c r="DD50" s="560"/>
      <c r="DE50" s="560"/>
      <c r="DF50" s="560"/>
      <c r="DG50" s="560"/>
      <c r="DH50" s="560"/>
      <c r="DI50" s="560"/>
      <c r="DJ50" s="560"/>
      <c r="DK50" s="560"/>
      <c r="DL50" s="560"/>
      <c r="DM50" s="560"/>
      <c r="DN50" s="560"/>
      <c r="DO50" s="560"/>
      <c r="DP50" s="560"/>
      <c r="DQ50" s="560"/>
      <c r="DR50" s="560"/>
      <c r="DS50" s="560"/>
      <c r="DT50" s="560"/>
      <c r="DU50" s="560"/>
      <c r="DV50" s="560"/>
      <c r="DW50" s="560"/>
      <c r="DX50" s="560"/>
      <c r="DY50" s="560"/>
      <c r="DZ50" s="560"/>
      <c r="EA50" s="560"/>
      <c r="EB50" s="560"/>
      <c r="EC50" s="560"/>
      <c r="ED50" s="560"/>
      <c r="EE50" s="560"/>
      <c r="EF50" s="560"/>
      <c r="EG50" s="560"/>
      <c r="EH50" s="560"/>
      <c r="EI50" s="560"/>
      <c r="EJ50" s="558"/>
    </row>
    <row r="51" spans="1:140" s="502" customFormat="1" ht="18" customHeight="1" x14ac:dyDescent="0.3">
      <c r="A51" s="451">
        <v>43</v>
      </c>
      <c r="B51" s="452" t="s">
        <v>1145</v>
      </c>
      <c r="C51" s="453" t="s">
        <v>502</v>
      </c>
      <c r="D51" s="454">
        <v>70000</v>
      </c>
      <c r="E51" s="424" t="s">
        <v>877</v>
      </c>
      <c r="F51" s="454" t="s">
        <v>1013</v>
      </c>
      <c r="G51" s="424" t="s">
        <v>1159</v>
      </c>
      <c r="H51" s="455" t="s">
        <v>505</v>
      </c>
      <c r="I51" s="453"/>
      <c r="J51" s="453"/>
      <c r="K51" s="456"/>
      <c r="L51" s="549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560"/>
      <c r="AN51" s="560"/>
      <c r="AO51" s="560"/>
      <c r="AP51" s="560"/>
      <c r="AQ51" s="560"/>
      <c r="AR51" s="560"/>
      <c r="AS51" s="560"/>
      <c r="AT51" s="560"/>
      <c r="AU51" s="560"/>
      <c r="AV51" s="560"/>
      <c r="AW51" s="560"/>
      <c r="AX51" s="560"/>
      <c r="AY51" s="560"/>
      <c r="AZ51" s="560"/>
      <c r="BA51" s="560"/>
      <c r="BB51" s="560"/>
      <c r="BC51" s="560"/>
      <c r="BD51" s="560"/>
      <c r="BE51" s="560"/>
      <c r="BF51" s="560"/>
      <c r="BG51" s="560"/>
      <c r="BH51" s="560"/>
      <c r="BI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560"/>
      <c r="BU51" s="560"/>
      <c r="BV51" s="560"/>
      <c r="BW51" s="560"/>
      <c r="BX51" s="560"/>
      <c r="BY51" s="560"/>
      <c r="BZ51" s="560"/>
      <c r="CA51" s="560"/>
      <c r="CB51" s="560"/>
      <c r="CC51" s="560"/>
      <c r="CD51" s="560"/>
      <c r="CE51" s="560"/>
      <c r="CF51" s="560"/>
      <c r="CG51" s="560"/>
      <c r="CH51" s="560"/>
      <c r="CI51" s="560"/>
      <c r="CJ51" s="560"/>
      <c r="CK51" s="560"/>
      <c r="CL51" s="560"/>
      <c r="CM51" s="560"/>
      <c r="CN51" s="560"/>
      <c r="CO51" s="560"/>
      <c r="CP51" s="560"/>
      <c r="CQ51" s="560"/>
      <c r="CR51" s="560"/>
      <c r="CS51" s="560"/>
      <c r="CT51" s="560"/>
      <c r="CU51" s="560"/>
      <c r="CV51" s="560"/>
      <c r="CW51" s="560"/>
      <c r="CX51" s="560"/>
      <c r="CY51" s="560"/>
      <c r="CZ51" s="560"/>
      <c r="DA51" s="560"/>
      <c r="DB51" s="560"/>
      <c r="DC51" s="560"/>
      <c r="DD51" s="560"/>
      <c r="DE51" s="560"/>
      <c r="DF51" s="560"/>
      <c r="DG51" s="560"/>
      <c r="DH51" s="560"/>
      <c r="DI51" s="560"/>
      <c r="DJ51" s="560"/>
      <c r="DK51" s="560"/>
      <c r="DL51" s="560"/>
      <c r="DM51" s="560"/>
      <c r="DN51" s="560"/>
      <c r="DO51" s="560"/>
      <c r="DP51" s="560"/>
      <c r="DQ51" s="560"/>
      <c r="DR51" s="560"/>
      <c r="DS51" s="560"/>
      <c r="DT51" s="560"/>
      <c r="DU51" s="560"/>
      <c r="DV51" s="560"/>
      <c r="DW51" s="560"/>
      <c r="DX51" s="560"/>
      <c r="DY51" s="560"/>
      <c r="DZ51" s="560"/>
      <c r="EA51" s="560"/>
      <c r="EB51" s="560"/>
      <c r="EC51" s="560"/>
      <c r="ED51" s="560"/>
      <c r="EE51" s="560"/>
      <c r="EF51" s="560"/>
      <c r="EG51" s="560"/>
      <c r="EH51" s="560"/>
      <c r="EI51" s="560"/>
      <c r="EJ51" s="558"/>
    </row>
    <row r="52" spans="1:140" s="502" customFormat="1" ht="18" customHeight="1" x14ac:dyDescent="0.3">
      <c r="A52" s="451">
        <v>44</v>
      </c>
      <c r="B52" s="452" t="s">
        <v>1145</v>
      </c>
      <c r="C52" s="453" t="s">
        <v>502</v>
      </c>
      <c r="D52" s="454">
        <v>2000</v>
      </c>
      <c r="E52" s="424" t="s">
        <v>894</v>
      </c>
      <c r="F52" s="454" t="s">
        <v>1028</v>
      </c>
      <c r="G52" s="424" t="s">
        <v>1187</v>
      </c>
      <c r="H52" s="455" t="s">
        <v>503</v>
      </c>
      <c r="I52" s="453"/>
      <c r="J52" s="453"/>
      <c r="K52" s="456"/>
      <c r="L52" s="549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560"/>
      <c r="AN52" s="560"/>
      <c r="AO52" s="560"/>
      <c r="AP52" s="560"/>
      <c r="AQ52" s="560"/>
      <c r="AR52" s="560"/>
      <c r="AS52" s="560"/>
      <c r="AT52" s="560"/>
      <c r="AU52" s="560"/>
      <c r="AV52" s="560"/>
      <c r="AW52" s="560"/>
      <c r="AX52" s="560"/>
      <c r="AY52" s="560"/>
      <c r="AZ52" s="560"/>
      <c r="BA52" s="560"/>
      <c r="BB52" s="560"/>
      <c r="BC52" s="560"/>
      <c r="BD52" s="560"/>
      <c r="BE52" s="560"/>
      <c r="BF52" s="560"/>
      <c r="BG52" s="560"/>
      <c r="BH52" s="560"/>
      <c r="BI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560"/>
      <c r="BU52" s="560"/>
      <c r="BV52" s="560"/>
      <c r="BW52" s="560"/>
      <c r="BX52" s="560"/>
      <c r="BY52" s="560"/>
      <c r="BZ52" s="560"/>
      <c r="CA52" s="560"/>
      <c r="CB52" s="560"/>
      <c r="CC52" s="560"/>
      <c r="CD52" s="560"/>
      <c r="CE52" s="560"/>
      <c r="CF52" s="560"/>
      <c r="CG52" s="560"/>
      <c r="CH52" s="560"/>
      <c r="CI52" s="560"/>
      <c r="CJ52" s="560"/>
      <c r="CK52" s="560"/>
      <c r="CL52" s="560"/>
      <c r="CM52" s="560"/>
      <c r="CN52" s="560"/>
      <c r="CO52" s="560"/>
      <c r="CP52" s="560"/>
      <c r="CQ52" s="560"/>
      <c r="CR52" s="560"/>
      <c r="CS52" s="560"/>
      <c r="CT52" s="560"/>
      <c r="CU52" s="560"/>
      <c r="CV52" s="560"/>
      <c r="CW52" s="560"/>
      <c r="CX52" s="560"/>
      <c r="CY52" s="560"/>
      <c r="CZ52" s="560"/>
      <c r="DA52" s="560"/>
      <c r="DB52" s="560"/>
      <c r="DC52" s="560"/>
      <c r="DD52" s="560"/>
      <c r="DE52" s="560"/>
      <c r="DF52" s="560"/>
      <c r="DG52" s="560"/>
      <c r="DH52" s="560"/>
      <c r="DI52" s="560"/>
      <c r="DJ52" s="560"/>
      <c r="DK52" s="560"/>
      <c r="DL52" s="560"/>
      <c r="DM52" s="560"/>
      <c r="DN52" s="560"/>
      <c r="DO52" s="560"/>
      <c r="DP52" s="560"/>
      <c r="DQ52" s="560"/>
      <c r="DR52" s="560"/>
      <c r="DS52" s="560"/>
      <c r="DT52" s="560"/>
      <c r="DU52" s="560"/>
      <c r="DV52" s="560"/>
      <c r="DW52" s="560"/>
      <c r="DX52" s="560"/>
      <c r="DY52" s="560"/>
      <c r="DZ52" s="560"/>
      <c r="EA52" s="560"/>
      <c r="EB52" s="560"/>
      <c r="EC52" s="560"/>
      <c r="ED52" s="560"/>
      <c r="EE52" s="560"/>
      <c r="EF52" s="560"/>
      <c r="EG52" s="560"/>
      <c r="EH52" s="560"/>
      <c r="EI52" s="560"/>
      <c r="EJ52" s="558"/>
    </row>
    <row r="53" spans="1:140" s="502" customFormat="1" ht="18" customHeight="1" x14ac:dyDescent="0.3">
      <c r="A53" s="451">
        <v>45</v>
      </c>
      <c r="B53" s="452" t="s">
        <v>1145</v>
      </c>
      <c r="C53" s="453" t="s">
        <v>502</v>
      </c>
      <c r="D53" s="454">
        <v>1000</v>
      </c>
      <c r="E53" s="424" t="s">
        <v>881</v>
      </c>
      <c r="F53" s="454" t="s">
        <v>1016</v>
      </c>
      <c r="G53" s="424" t="s">
        <v>1162</v>
      </c>
      <c r="H53" s="455" t="s">
        <v>503</v>
      </c>
      <c r="I53" s="453"/>
      <c r="J53" s="453"/>
      <c r="K53" s="456"/>
      <c r="L53" s="549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E53" s="560"/>
      <c r="AF53" s="560"/>
      <c r="AG53" s="560"/>
      <c r="AH53" s="560"/>
      <c r="AI53" s="560"/>
      <c r="AJ53" s="560"/>
      <c r="AK53" s="560"/>
      <c r="AL53" s="560"/>
      <c r="AM53" s="560"/>
      <c r="AN53" s="560"/>
      <c r="AO53" s="560"/>
      <c r="AP53" s="560"/>
      <c r="AQ53" s="560"/>
      <c r="AR53" s="560"/>
      <c r="AS53" s="560"/>
      <c r="AT53" s="560"/>
      <c r="AU53" s="560"/>
      <c r="AV53" s="560"/>
      <c r="AW53" s="560"/>
      <c r="AX53" s="560"/>
      <c r="AY53" s="560"/>
      <c r="AZ53" s="560"/>
      <c r="BA53" s="560"/>
      <c r="BB53" s="560"/>
      <c r="BC53" s="560"/>
      <c r="BD53" s="560"/>
      <c r="BE53" s="560"/>
      <c r="BF53" s="560"/>
      <c r="BG53" s="560"/>
      <c r="BH53" s="560"/>
      <c r="BI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560"/>
      <c r="BU53" s="560"/>
      <c r="BV53" s="560"/>
      <c r="BW53" s="560"/>
      <c r="BX53" s="560"/>
      <c r="BY53" s="560"/>
      <c r="BZ53" s="560"/>
      <c r="CA53" s="560"/>
      <c r="CB53" s="560"/>
      <c r="CC53" s="560"/>
      <c r="CD53" s="560"/>
      <c r="CE53" s="560"/>
      <c r="CF53" s="560"/>
      <c r="CG53" s="560"/>
      <c r="CH53" s="560"/>
      <c r="CI53" s="560"/>
      <c r="CJ53" s="560"/>
      <c r="CK53" s="560"/>
      <c r="CL53" s="560"/>
      <c r="CM53" s="560"/>
      <c r="CN53" s="560"/>
      <c r="CO53" s="560"/>
      <c r="CP53" s="560"/>
      <c r="CQ53" s="560"/>
      <c r="CR53" s="560"/>
      <c r="CS53" s="560"/>
      <c r="CT53" s="560"/>
      <c r="CU53" s="560"/>
      <c r="CV53" s="560"/>
      <c r="CW53" s="560"/>
      <c r="CX53" s="560"/>
      <c r="CY53" s="560"/>
      <c r="CZ53" s="560"/>
      <c r="DA53" s="560"/>
      <c r="DB53" s="560"/>
      <c r="DC53" s="560"/>
      <c r="DD53" s="560"/>
      <c r="DE53" s="560"/>
      <c r="DF53" s="560"/>
      <c r="DG53" s="560"/>
      <c r="DH53" s="560"/>
      <c r="DI53" s="560"/>
      <c r="DJ53" s="560"/>
      <c r="DK53" s="560"/>
      <c r="DL53" s="560"/>
      <c r="DM53" s="560"/>
      <c r="DN53" s="560"/>
      <c r="DO53" s="560"/>
      <c r="DP53" s="560"/>
      <c r="DQ53" s="560"/>
      <c r="DR53" s="560"/>
      <c r="DS53" s="560"/>
      <c r="DT53" s="560"/>
      <c r="DU53" s="560"/>
      <c r="DV53" s="560"/>
      <c r="DW53" s="560"/>
      <c r="DX53" s="560"/>
      <c r="DY53" s="560"/>
      <c r="DZ53" s="560"/>
      <c r="EA53" s="560"/>
      <c r="EB53" s="560"/>
      <c r="EC53" s="560"/>
      <c r="ED53" s="560"/>
      <c r="EE53" s="560"/>
      <c r="EF53" s="560"/>
      <c r="EG53" s="560"/>
      <c r="EH53" s="560"/>
      <c r="EI53" s="560"/>
      <c r="EJ53" s="558"/>
    </row>
    <row r="54" spans="1:140" s="502" customFormat="1" ht="18" customHeight="1" x14ac:dyDescent="0.3">
      <c r="A54" s="451">
        <v>46</v>
      </c>
      <c r="B54" s="452" t="s">
        <v>1145</v>
      </c>
      <c r="C54" s="453" t="s">
        <v>502</v>
      </c>
      <c r="D54" s="454">
        <v>3000</v>
      </c>
      <c r="E54" s="424" t="s">
        <v>907</v>
      </c>
      <c r="F54" s="454" t="s">
        <v>1041</v>
      </c>
      <c r="G54" s="424" t="s">
        <v>1188</v>
      </c>
      <c r="H54" s="455" t="s">
        <v>1289</v>
      </c>
      <c r="I54" s="453"/>
      <c r="J54" s="453"/>
      <c r="K54" s="456"/>
      <c r="L54" s="549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560"/>
      <c r="BC54" s="560"/>
      <c r="BD54" s="560"/>
      <c r="BE54" s="560"/>
      <c r="BF54" s="560"/>
      <c r="BG54" s="560"/>
      <c r="BH54" s="560"/>
      <c r="BI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  <c r="CD54" s="560"/>
      <c r="CE54" s="560"/>
      <c r="CF54" s="560"/>
      <c r="CG54" s="560"/>
      <c r="CH54" s="560"/>
      <c r="CI54" s="560"/>
      <c r="CJ54" s="560"/>
      <c r="CK54" s="560"/>
      <c r="CL54" s="560"/>
      <c r="CM54" s="560"/>
      <c r="CN54" s="560"/>
      <c r="CO54" s="560"/>
      <c r="CP54" s="560"/>
      <c r="CQ54" s="560"/>
      <c r="CR54" s="560"/>
      <c r="CS54" s="560"/>
      <c r="CT54" s="560"/>
      <c r="CU54" s="560"/>
      <c r="CV54" s="560"/>
      <c r="CW54" s="560"/>
      <c r="CX54" s="560"/>
      <c r="CY54" s="560"/>
      <c r="CZ54" s="560"/>
      <c r="DA54" s="560"/>
      <c r="DB54" s="560"/>
      <c r="DC54" s="560"/>
      <c r="DD54" s="560"/>
      <c r="DE54" s="560"/>
      <c r="DF54" s="560"/>
      <c r="DG54" s="560"/>
      <c r="DH54" s="560"/>
      <c r="DI54" s="560"/>
      <c r="DJ54" s="560"/>
      <c r="DK54" s="560"/>
      <c r="DL54" s="560"/>
      <c r="DM54" s="560"/>
      <c r="DN54" s="560"/>
      <c r="DO54" s="560"/>
      <c r="DP54" s="560"/>
      <c r="DQ54" s="560"/>
      <c r="DR54" s="560"/>
      <c r="DS54" s="560"/>
      <c r="DT54" s="560"/>
      <c r="DU54" s="560"/>
      <c r="DV54" s="560"/>
      <c r="DW54" s="560"/>
      <c r="DX54" s="560"/>
      <c r="DY54" s="560"/>
      <c r="DZ54" s="560"/>
      <c r="EA54" s="560"/>
      <c r="EB54" s="560"/>
      <c r="EC54" s="560"/>
      <c r="ED54" s="560"/>
      <c r="EE54" s="560"/>
      <c r="EF54" s="560"/>
      <c r="EG54" s="560"/>
      <c r="EH54" s="560"/>
      <c r="EI54" s="560"/>
      <c r="EJ54" s="558"/>
    </row>
    <row r="55" spans="1:140" s="502" customFormat="1" ht="18" customHeight="1" x14ac:dyDescent="0.3">
      <c r="A55" s="451">
        <v>47</v>
      </c>
      <c r="B55" s="452" t="s">
        <v>1145</v>
      </c>
      <c r="C55" s="453" t="s">
        <v>502</v>
      </c>
      <c r="D55" s="454">
        <v>7000</v>
      </c>
      <c r="E55" s="424" t="s">
        <v>908</v>
      </c>
      <c r="F55" s="454" t="s">
        <v>1042</v>
      </c>
      <c r="G55" s="424" t="s">
        <v>1189</v>
      </c>
      <c r="H55" s="455" t="s">
        <v>505</v>
      </c>
      <c r="I55" s="453"/>
      <c r="J55" s="453"/>
      <c r="K55" s="456"/>
      <c r="L55" s="549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0"/>
      <c r="AQ55" s="560"/>
      <c r="AR55" s="560"/>
      <c r="AS55" s="560"/>
      <c r="AT55" s="560"/>
      <c r="AU55" s="560"/>
      <c r="AV55" s="560"/>
      <c r="AW55" s="560"/>
      <c r="AX55" s="560"/>
      <c r="AY55" s="560"/>
      <c r="AZ55" s="560"/>
      <c r="BA55" s="560"/>
      <c r="BB55" s="560"/>
      <c r="BC55" s="560"/>
      <c r="BD55" s="560"/>
      <c r="BE55" s="560"/>
      <c r="BF55" s="560"/>
      <c r="BG55" s="560"/>
      <c r="BH55" s="560"/>
      <c r="BI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60"/>
      <c r="CG55" s="560"/>
      <c r="CH55" s="560"/>
      <c r="CI55" s="560"/>
      <c r="CJ55" s="560"/>
      <c r="CK55" s="560"/>
      <c r="CL55" s="560"/>
      <c r="CM55" s="560"/>
      <c r="CN55" s="560"/>
      <c r="CO55" s="560"/>
      <c r="CP55" s="560"/>
      <c r="CQ55" s="560"/>
      <c r="CR55" s="560"/>
      <c r="CS55" s="560"/>
      <c r="CT55" s="560"/>
      <c r="CU55" s="560"/>
      <c r="CV55" s="560"/>
      <c r="CW55" s="560"/>
      <c r="CX55" s="560"/>
      <c r="CY55" s="560"/>
      <c r="CZ55" s="560"/>
      <c r="DA55" s="560"/>
      <c r="DB55" s="560"/>
      <c r="DC55" s="560"/>
      <c r="DD55" s="560"/>
      <c r="DE55" s="560"/>
      <c r="DF55" s="560"/>
      <c r="DG55" s="560"/>
      <c r="DH55" s="560"/>
      <c r="DI55" s="560"/>
      <c r="DJ55" s="560"/>
      <c r="DK55" s="560"/>
      <c r="DL55" s="560"/>
      <c r="DM55" s="560"/>
      <c r="DN55" s="560"/>
      <c r="DO55" s="560"/>
      <c r="DP55" s="560"/>
      <c r="DQ55" s="560"/>
      <c r="DR55" s="560"/>
      <c r="DS55" s="560"/>
      <c r="DT55" s="560"/>
      <c r="DU55" s="560"/>
      <c r="DV55" s="560"/>
      <c r="DW55" s="560"/>
      <c r="DX55" s="560"/>
      <c r="DY55" s="560"/>
      <c r="DZ55" s="560"/>
      <c r="EA55" s="560"/>
      <c r="EB55" s="560"/>
      <c r="EC55" s="560"/>
      <c r="ED55" s="560"/>
      <c r="EE55" s="560"/>
      <c r="EF55" s="560"/>
      <c r="EG55" s="560"/>
      <c r="EH55" s="560"/>
      <c r="EI55" s="560"/>
      <c r="EJ55" s="558"/>
    </row>
    <row r="56" spans="1:140" s="502" customFormat="1" ht="18" customHeight="1" x14ac:dyDescent="0.3">
      <c r="A56" s="451">
        <v>48</v>
      </c>
      <c r="B56" s="452" t="s">
        <v>1145</v>
      </c>
      <c r="C56" s="453" t="s">
        <v>502</v>
      </c>
      <c r="D56" s="454">
        <v>1000</v>
      </c>
      <c r="E56" s="424" t="s">
        <v>909</v>
      </c>
      <c r="F56" s="454" t="s">
        <v>1043</v>
      </c>
      <c r="G56" s="424" t="s">
        <v>1190</v>
      </c>
      <c r="H56" s="455" t="s">
        <v>505</v>
      </c>
      <c r="I56" s="453"/>
      <c r="J56" s="453"/>
      <c r="K56" s="456"/>
      <c r="L56" s="549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560"/>
      <c r="AU56" s="560"/>
      <c r="AV56" s="560"/>
      <c r="AW56" s="560"/>
      <c r="AX56" s="560"/>
      <c r="AY56" s="560"/>
      <c r="AZ56" s="560"/>
      <c r="BA56" s="560"/>
      <c r="BB56" s="560"/>
      <c r="BC56" s="560"/>
      <c r="BD56" s="560"/>
      <c r="BE56" s="560"/>
      <c r="BF56" s="560"/>
      <c r="BG56" s="560"/>
      <c r="BH56" s="560"/>
      <c r="BI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560"/>
      <c r="BU56" s="560"/>
      <c r="BV56" s="560"/>
      <c r="BW56" s="560"/>
      <c r="BX56" s="560"/>
      <c r="BY56" s="560"/>
      <c r="BZ56" s="560"/>
      <c r="CA56" s="560"/>
      <c r="CB56" s="560"/>
      <c r="CC56" s="560"/>
      <c r="CD56" s="560"/>
      <c r="CE56" s="560"/>
      <c r="CF56" s="560"/>
      <c r="CG56" s="560"/>
      <c r="CH56" s="560"/>
      <c r="CI56" s="560"/>
      <c r="CJ56" s="560"/>
      <c r="CK56" s="560"/>
      <c r="CL56" s="560"/>
      <c r="CM56" s="560"/>
      <c r="CN56" s="560"/>
      <c r="CO56" s="560"/>
      <c r="CP56" s="560"/>
      <c r="CQ56" s="560"/>
      <c r="CR56" s="560"/>
      <c r="CS56" s="560"/>
      <c r="CT56" s="560"/>
      <c r="CU56" s="560"/>
      <c r="CV56" s="560"/>
      <c r="CW56" s="560"/>
      <c r="CX56" s="560"/>
      <c r="CY56" s="560"/>
      <c r="CZ56" s="560"/>
      <c r="DA56" s="560"/>
      <c r="DB56" s="560"/>
      <c r="DC56" s="560"/>
      <c r="DD56" s="560"/>
      <c r="DE56" s="560"/>
      <c r="DF56" s="560"/>
      <c r="DG56" s="560"/>
      <c r="DH56" s="560"/>
      <c r="DI56" s="560"/>
      <c r="DJ56" s="560"/>
      <c r="DK56" s="560"/>
      <c r="DL56" s="560"/>
      <c r="DM56" s="560"/>
      <c r="DN56" s="560"/>
      <c r="DO56" s="560"/>
      <c r="DP56" s="560"/>
      <c r="DQ56" s="560"/>
      <c r="DR56" s="560"/>
      <c r="DS56" s="560"/>
      <c r="DT56" s="560"/>
      <c r="DU56" s="560"/>
      <c r="DV56" s="560"/>
      <c r="DW56" s="560"/>
      <c r="DX56" s="560"/>
      <c r="DY56" s="560"/>
      <c r="DZ56" s="560"/>
      <c r="EA56" s="560"/>
      <c r="EB56" s="560"/>
      <c r="EC56" s="560"/>
      <c r="ED56" s="560"/>
      <c r="EE56" s="560"/>
      <c r="EF56" s="560"/>
      <c r="EG56" s="560"/>
      <c r="EH56" s="560"/>
      <c r="EI56" s="560"/>
      <c r="EJ56" s="558"/>
    </row>
    <row r="57" spans="1:140" s="502" customFormat="1" ht="18" customHeight="1" x14ac:dyDescent="0.3">
      <c r="A57" s="451">
        <v>49</v>
      </c>
      <c r="B57" s="452" t="s">
        <v>1145</v>
      </c>
      <c r="C57" s="453" t="s">
        <v>502</v>
      </c>
      <c r="D57" s="454">
        <v>6600</v>
      </c>
      <c r="E57" s="424" t="s">
        <v>910</v>
      </c>
      <c r="F57" s="454" t="s">
        <v>1044</v>
      </c>
      <c r="G57" s="424" t="s">
        <v>1191</v>
      </c>
      <c r="H57" s="455" t="s">
        <v>504</v>
      </c>
      <c r="I57" s="453"/>
      <c r="J57" s="453"/>
      <c r="K57" s="456"/>
      <c r="L57" s="549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AZ57" s="560"/>
      <c r="BA57" s="560"/>
      <c r="BB57" s="560"/>
      <c r="BC57" s="560"/>
      <c r="BD57" s="560"/>
      <c r="BE57" s="560"/>
      <c r="BF57" s="560"/>
      <c r="BG57" s="560"/>
      <c r="BH57" s="560"/>
      <c r="BI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560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560"/>
      <c r="CG57" s="560"/>
      <c r="CH57" s="560"/>
      <c r="CI57" s="560"/>
      <c r="CJ57" s="560"/>
      <c r="CK57" s="560"/>
      <c r="CL57" s="560"/>
      <c r="CM57" s="560"/>
      <c r="CN57" s="560"/>
      <c r="CO57" s="560"/>
      <c r="CP57" s="560"/>
      <c r="CQ57" s="560"/>
      <c r="CR57" s="560"/>
      <c r="CS57" s="560"/>
      <c r="CT57" s="560"/>
      <c r="CU57" s="560"/>
      <c r="CV57" s="560"/>
      <c r="CW57" s="560"/>
      <c r="CX57" s="560"/>
      <c r="CY57" s="560"/>
      <c r="CZ57" s="560"/>
      <c r="DA57" s="560"/>
      <c r="DB57" s="560"/>
      <c r="DC57" s="560"/>
      <c r="DD57" s="560"/>
      <c r="DE57" s="560"/>
      <c r="DF57" s="560"/>
      <c r="DG57" s="560"/>
      <c r="DH57" s="560"/>
      <c r="DI57" s="560"/>
      <c r="DJ57" s="560"/>
      <c r="DK57" s="560"/>
      <c r="DL57" s="560"/>
      <c r="DM57" s="560"/>
      <c r="DN57" s="560"/>
      <c r="DO57" s="560"/>
      <c r="DP57" s="560"/>
      <c r="DQ57" s="560"/>
      <c r="DR57" s="560"/>
      <c r="DS57" s="560"/>
      <c r="DT57" s="560"/>
      <c r="DU57" s="560"/>
      <c r="DV57" s="560"/>
      <c r="DW57" s="560"/>
      <c r="DX57" s="560"/>
      <c r="DY57" s="560"/>
      <c r="DZ57" s="560"/>
      <c r="EA57" s="560"/>
      <c r="EB57" s="560"/>
      <c r="EC57" s="560"/>
      <c r="ED57" s="560"/>
      <c r="EE57" s="560"/>
      <c r="EF57" s="560"/>
      <c r="EG57" s="560"/>
      <c r="EH57" s="560"/>
      <c r="EI57" s="560"/>
      <c r="EJ57" s="558"/>
    </row>
    <row r="58" spans="1:140" s="502" customFormat="1" ht="18" customHeight="1" x14ac:dyDescent="0.3">
      <c r="A58" s="451">
        <v>50</v>
      </c>
      <c r="B58" s="452" t="s">
        <v>1145</v>
      </c>
      <c r="C58" s="453" t="s">
        <v>502</v>
      </c>
      <c r="D58" s="454">
        <v>6600</v>
      </c>
      <c r="E58" s="424" t="s">
        <v>911</v>
      </c>
      <c r="F58" s="454" t="s">
        <v>1045</v>
      </c>
      <c r="G58" s="424" t="s">
        <v>1192</v>
      </c>
      <c r="H58" s="455" t="s">
        <v>505</v>
      </c>
      <c r="I58" s="453"/>
      <c r="J58" s="453"/>
      <c r="K58" s="456"/>
      <c r="L58" s="549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AZ58" s="560"/>
      <c r="BA58" s="560"/>
      <c r="BB58" s="560"/>
      <c r="BC58" s="560"/>
      <c r="BD58" s="560"/>
      <c r="BE58" s="560"/>
      <c r="BF58" s="560"/>
      <c r="BG58" s="560"/>
      <c r="BH58" s="560"/>
      <c r="BI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0"/>
      <c r="CH58" s="560"/>
      <c r="CI58" s="560"/>
      <c r="CJ58" s="560"/>
      <c r="CK58" s="560"/>
      <c r="CL58" s="560"/>
      <c r="CM58" s="560"/>
      <c r="CN58" s="560"/>
      <c r="CO58" s="560"/>
      <c r="CP58" s="560"/>
      <c r="CQ58" s="560"/>
      <c r="CR58" s="560"/>
      <c r="CS58" s="560"/>
      <c r="CT58" s="560"/>
      <c r="CU58" s="560"/>
      <c r="CV58" s="560"/>
      <c r="CW58" s="560"/>
      <c r="CX58" s="560"/>
      <c r="CY58" s="560"/>
      <c r="CZ58" s="560"/>
      <c r="DA58" s="560"/>
      <c r="DB58" s="560"/>
      <c r="DC58" s="560"/>
      <c r="DD58" s="560"/>
      <c r="DE58" s="560"/>
      <c r="DF58" s="560"/>
      <c r="DG58" s="560"/>
      <c r="DH58" s="560"/>
      <c r="DI58" s="560"/>
      <c r="DJ58" s="560"/>
      <c r="DK58" s="560"/>
      <c r="DL58" s="560"/>
      <c r="DM58" s="560"/>
      <c r="DN58" s="560"/>
      <c r="DO58" s="560"/>
      <c r="DP58" s="560"/>
      <c r="DQ58" s="560"/>
      <c r="DR58" s="560"/>
      <c r="DS58" s="560"/>
      <c r="DT58" s="560"/>
      <c r="DU58" s="560"/>
      <c r="DV58" s="560"/>
      <c r="DW58" s="560"/>
      <c r="DX58" s="560"/>
      <c r="DY58" s="560"/>
      <c r="DZ58" s="560"/>
      <c r="EA58" s="560"/>
      <c r="EB58" s="560"/>
      <c r="EC58" s="560"/>
      <c r="ED58" s="560"/>
      <c r="EE58" s="560"/>
      <c r="EF58" s="560"/>
      <c r="EG58" s="560"/>
      <c r="EH58" s="560"/>
      <c r="EI58" s="560"/>
      <c r="EJ58" s="558"/>
    </row>
    <row r="59" spans="1:140" s="502" customFormat="1" ht="18" customHeight="1" x14ac:dyDescent="0.3">
      <c r="A59" s="451">
        <v>51</v>
      </c>
      <c r="B59" s="452" t="s">
        <v>1145</v>
      </c>
      <c r="C59" s="453" t="s">
        <v>502</v>
      </c>
      <c r="D59" s="454">
        <v>6600</v>
      </c>
      <c r="E59" s="424" t="s">
        <v>912</v>
      </c>
      <c r="F59" s="454" t="s">
        <v>1046</v>
      </c>
      <c r="G59" s="424" t="s">
        <v>1193</v>
      </c>
      <c r="H59" s="455" t="s">
        <v>505</v>
      </c>
      <c r="I59" s="453"/>
      <c r="J59" s="453"/>
      <c r="K59" s="456"/>
      <c r="L59" s="549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0"/>
      <c r="AF59" s="560"/>
      <c r="AG59" s="560"/>
      <c r="AH59" s="560"/>
      <c r="AI59" s="560"/>
      <c r="AJ59" s="560"/>
      <c r="AK59" s="560"/>
      <c r="AL59" s="560"/>
      <c r="AM59" s="560"/>
      <c r="AN59" s="560"/>
      <c r="AO59" s="560"/>
      <c r="AP59" s="560"/>
      <c r="AQ59" s="560"/>
      <c r="AR59" s="560"/>
      <c r="AS59" s="560"/>
      <c r="AT59" s="560"/>
      <c r="AU59" s="560"/>
      <c r="AV59" s="560"/>
      <c r="AW59" s="560"/>
      <c r="AX59" s="560"/>
      <c r="AY59" s="560"/>
      <c r="AZ59" s="560"/>
      <c r="BA59" s="560"/>
      <c r="BB59" s="560"/>
      <c r="BC59" s="560"/>
      <c r="BD59" s="560"/>
      <c r="BE59" s="560"/>
      <c r="BF59" s="560"/>
      <c r="BG59" s="560"/>
      <c r="BH59" s="560"/>
      <c r="BI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CG59" s="560"/>
      <c r="CH59" s="560"/>
      <c r="CI59" s="560"/>
      <c r="CJ59" s="560"/>
      <c r="CK59" s="560"/>
      <c r="CL59" s="560"/>
      <c r="CM59" s="560"/>
      <c r="CN59" s="560"/>
      <c r="CO59" s="560"/>
      <c r="CP59" s="560"/>
      <c r="CQ59" s="560"/>
      <c r="CR59" s="560"/>
      <c r="CS59" s="560"/>
      <c r="CT59" s="560"/>
      <c r="CU59" s="560"/>
      <c r="CV59" s="560"/>
      <c r="CW59" s="560"/>
      <c r="CX59" s="560"/>
      <c r="CY59" s="560"/>
      <c r="CZ59" s="560"/>
      <c r="DA59" s="560"/>
      <c r="DB59" s="560"/>
      <c r="DC59" s="560"/>
      <c r="DD59" s="560"/>
      <c r="DE59" s="560"/>
      <c r="DF59" s="560"/>
      <c r="DG59" s="560"/>
      <c r="DH59" s="560"/>
      <c r="DI59" s="560"/>
      <c r="DJ59" s="560"/>
      <c r="DK59" s="560"/>
      <c r="DL59" s="560"/>
      <c r="DM59" s="560"/>
      <c r="DN59" s="560"/>
      <c r="DO59" s="560"/>
      <c r="DP59" s="560"/>
      <c r="DQ59" s="560"/>
      <c r="DR59" s="560"/>
      <c r="DS59" s="560"/>
      <c r="DT59" s="560"/>
      <c r="DU59" s="560"/>
      <c r="DV59" s="560"/>
      <c r="DW59" s="560"/>
      <c r="DX59" s="560"/>
      <c r="DY59" s="560"/>
      <c r="DZ59" s="560"/>
      <c r="EA59" s="560"/>
      <c r="EB59" s="560"/>
      <c r="EC59" s="560"/>
      <c r="ED59" s="560"/>
      <c r="EE59" s="560"/>
      <c r="EF59" s="560"/>
      <c r="EG59" s="560"/>
      <c r="EH59" s="560"/>
      <c r="EI59" s="560"/>
      <c r="EJ59" s="558"/>
    </row>
    <row r="60" spans="1:140" s="502" customFormat="1" ht="18" customHeight="1" x14ac:dyDescent="0.3">
      <c r="A60" s="451">
        <v>52</v>
      </c>
      <c r="B60" s="452" t="s">
        <v>1145</v>
      </c>
      <c r="C60" s="453" t="s">
        <v>502</v>
      </c>
      <c r="D60" s="454">
        <v>6600</v>
      </c>
      <c r="E60" s="424" t="s">
        <v>913</v>
      </c>
      <c r="F60" s="454" t="s">
        <v>1047</v>
      </c>
      <c r="G60" s="424" t="s">
        <v>1194</v>
      </c>
      <c r="H60" s="455" t="s">
        <v>505</v>
      </c>
      <c r="I60" s="453"/>
      <c r="J60" s="453"/>
      <c r="K60" s="456"/>
      <c r="L60" s="549"/>
      <c r="M60" s="560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  <c r="AK60" s="560"/>
      <c r="AL60" s="560"/>
      <c r="AM60" s="560"/>
      <c r="AN60" s="560"/>
      <c r="AO60" s="560"/>
      <c r="AP60" s="560"/>
      <c r="AQ60" s="560"/>
      <c r="AR60" s="560"/>
      <c r="AS60" s="560"/>
      <c r="AT60" s="560"/>
      <c r="AU60" s="560"/>
      <c r="AV60" s="560"/>
      <c r="AW60" s="560"/>
      <c r="AX60" s="560"/>
      <c r="AY60" s="560"/>
      <c r="AZ60" s="560"/>
      <c r="BA60" s="560"/>
      <c r="BB60" s="560"/>
      <c r="BC60" s="560"/>
      <c r="BD60" s="560"/>
      <c r="BE60" s="560"/>
      <c r="BF60" s="560"/>
      <c r="BG60" s="560"/>
      <c r="BH60" s="560"/>
      <c r="BI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CG60" s="560"/>
      <c r="CH60" s="560"/>
      <c r="CI60" s="560"/>
      <c r="CJ60" s="560"/>
      <c r="CK60" s="560"/>
      <c r="CL60" s="560"/>
      <c r="CM60" s="560"/>
      <c r="CN60" s="560"/>
      <c r="CO60" s="560"/>
      <c r="CP60" s="560"/>
      <c r="CQ60" s="560"/>
      <c r="CR60" s="560"/>
      <c r="CS60" s="560"/>
      <c r="CT60" s="560"/>
      <c r="CU60" s="560"/>
      <c r="CV60" s="560"/>
      <c r="CW60" s="560"/>
      <c r="CX60" s="560"/>
      <c r="CY60" s="560"/>
      <c r="CZ60" s="560"/>
      <c r="DA60" s="560"/>
      <c r="DB60" s="560"/>
      <c r="DC60" s="560"/>
      <c r="DD60" s="560"/>
      <c r="DE60" s="560"/>
      <c r="DF60" s="560"/>
      <c r="DG60" s="560"/>
      <c r="DH60" s="560"/>
      <c r="DI60" s="560"/>
      <c r="DJ60" s="560"/>
      <c r="DK60" s="560"/>
      <c r="DL60" s="560"/>
      <c r="DM60" s="560"/>
      <c r="DN60" s="560"/>
      <c r="DO60" s="560"/>
      <c r="DP60" s="560"/>
      <c r="DQ60" s="560"/>
      <c r="DR60" s="560"/>
      <c r="DS60" s="560"/>
      <c r="DT60" s="560"/>
      <c r="DU60" s="560"/>
      <c r="DV60" s="560"/>
      <c r="DW60" s="560"/>
      <c r="DX60" s="560"/>
      <c r="DY60" s="560"/>
      <c r="DZ60" s="560"/>
      <c r="EA60" s="560"/>
      <c r="EB60" s="560"/>
      <c r="EC60" s="560"/>
      <c r="ED60" s="560"/>
      <c r="EE60" s="560"/>
      <c r="EF60" s="560"/>
      <c r="EG60" s="560"/>
      <c r="EH60" s="560"/>
      <c r="EI60" s="560"/>
      <c r="EJ60" s="558"/>
    </row>
    <row r="61" spans="1:140" s="502" customFormat="1" ht="18" customHeight="1" x14ac:dyDescent="0.3">
      <c r="A61" s="451">
        <v>53</v>
      </c>
      <c r="B61" s="452" t="s">
        <v>1145</v>
      </c>
      <c r="C61" s="453" t="s">
        <v>502</v>
      </c>
      <c r="D61" s="454">
        <v>7000</v>
      </c>
      <c r="E61" s="424" t="s">
        <v>914</v>
      </c>
      <c r="F61" s="454" t="s">
        <v>1048</v>
      </c>
      <c r="G61" s="424" t="s">
        <v>1195</v>
      </c>
      <c r="H61" s="455" t="s">
        <v>505</v>
      </c>
      <c r="I61" s="453"/>
      <c r="J61" s="453"/>
      <c r="K61" s="456"/>
      <c r="L61" s="549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  <c r="AK61" s="560"/>
      <c r="AL61" s="560"/>
      <c r="AM61" s="560"/>
      <c r="AN61" s="560"/>
      <c r="AO61" s="560"/>
      <c r="AP61" s="560"/>
      <c r="AQ61" s="560"/>
      <c r="AR61" s="560"/>
      <c r="AS61" s="560"/>
      <c r="AT61" s="560"/>
      <c r="AU61" s="560"/>
      <c r="AV61" s="560"/>
      <c r="AW61" s="560"/>
      <c r="AX61" s="560"/>
      <c r="AY61" s="560"/>
      <c r="AZ61" s="560"/>
      <c r="BA61" s="560"/>
      <c r="BB61" s="560"/>
      <c r="BC61" s="560"/>
      <c r="BD61" s="560"/>
      <c r="BE61" s="560"/>
      <c r="BF61" s="560"/>
      <c r="BG61" s="560"/>
      <c r="BH61" s="560"/>
      <c r="BI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560"/>
      <c r="BU61" s="560"/>
      <c r="BV61" s="560"/>
      <c r="BW61" s="560"/>
      <c r="BX61" s="560"/>
      <c r="BY61" s="560"/>
      <c r="BZ61" s="560"/>
      <c r="CA61" s="560"/>
      <c r="CB61" s="560"/>
      <c r="CC61" s="560"/>
      <c r="CD61" s="560"/>
      <c r="CE61" s="560"/>
      <c r="CF61" s="560"/>
      <c r="CG61" s="560"/>
      <c r="CH61" s="560"/>
      <c r="CI61" s="560"/>
      <c r="CJ61" s="560"/>
      <c r="CK61" s="560"/>
      <c r="CL61" s="560"/>
      <c r="CM61" s="560"/>
      <c r="CN61" s="560"/>
      <c r="CO61" s="560"/>
      <c r="CP61" s="560"/>
      <c r="CQ61" s="560"/>
      <c r="CR61" s="560"/>
      <c r="CS61" s="560"/>
      <c r="CT61" s="560"/>
      <c r="CU61" s="560"/>
      <c r="CV61" s="560"/>
      <c r="CW61" s="560"/>
      <c r="CX61" s="560"/>
      <c r="CY61" s="560"/>
      <c r="CZ61" s="560"/>
      <c r="DA61" s="560"/>
      <c r="DB61" s="560"/>
      <c r="DC61" s="560"/>
      <c r="DD61" s="560"/>
      <c r="DE61" s="560"/>
      <c r="DF61" s="560"/>
      <c r="DG61" s="560"/>
      <c r="DH61" s="560"/>
      <c r="DI61" s="560"/>
      <c r="DJ61" s="560"/>
      <c r="DK61" s="560"/>
      <c r="DL61" s="560"/>
      <c r="DM61" s="560"/>
      <c r="DN61" s="560"/>
      <c r="DO61" s="560"/>
      <c r="DP61" s="560"/>
      <c r="DQ61" s="560"/>
      <c r="DR61" s="560"/>
      <c r="DS61" s="560"/>
      <c r="DT61" s="560"/>
      <c r="DU61" s="560"/>
      <c r="DV61" s="560"/>
      <c r="DW61" s="560"/>
      <c r="DX61" s="560"/>
      <c r="DY61" s="560"/>
      <c r="DZ61" s="560"/>
      <c r="EA61" s="560"/>
      <c r="EB61" s="560"/>
      <c r="EC61" s="560"/>
      <c r="ED61" s="560"/>
      <c r="EE61" s="560"/>
      <c r="EF61" s="560"/>
      <c r="EG61" s="560"/>
      <c r="EH61" s="560"/>
      <c r="EI61" s="560"/>
      <c r="EJ61" s="558"/>
    </row>
    <row r="62" spans="1:140" s="502" customFormat="1" ht="18" customHeight="1" x14ac:dyDescent="0.3">
      <c r="A62" s="451">
        <v>54</v>
      </c>
      <c r="B62" s="452" t="s">
        <v>1145</v>
      </c>
      <c r="C62" s="453" t="s">
        <v>502</v>
      </c>
      <c r="D62" s="454">
        <v>2000</v>
      </c>
      <c r="E62" s="424" t="s">
        <v>915</v>
      </c>
      <c r="F62" s="454" t="s">
        <v>1049</v>
      </c>
      <c r="G62" s="424" t="s">
        <v>1196</v>
      </c>
      <c r="H62" s="455" t="s">
        <v>505</v>
      </c>
      <c r="I62" s="453"/>
      <c r="J62" s="453"/>
      <c r="K62" s="456"/>
      <c r="L62" s="549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E62" s="560"/>
      <c r="AF62" s="560"/>
      <c r="AG62" s="560"/>
      <c r="AH62" s="560"/>
      <c r="AI62" s="560"/>
      <c r="AJ62" s="560"/>
      <c r="AK62" s="560"/>
      <c r="AL62" s="560"/>
      <c r="AM62" s="560"/>
      <c r="AN62" s="560"/>
      <c r="AO62" s="560"/>
      <c r="AP62" s="560"/>
      <c r="AQ62" s="560"/>
      <c r="AR62" s="560"/>
      <c r="AS62" s="560"/>
      <c r="AT62" s="560"/>
      <c r="AU62" s="560"/>
      <c r="AV62" s="560"/>
      <c r="AW62" s="560"/>
      <c r="AX62" s="560"/>
      <c r="AY62" s="560"/>
      <c r="AZ62" s="560"/>
      <c r="BA62" s="560"/>
      <c r="BB62" s="560"/>
      <c r="BC62" s="560"/>
      <c r="BD62" s="560"/>
      <c r="BE62" s="560"/>
      <c r="BF62" s="560"/>
      <c r="BG62" s="560"/>
      <c r="BH62" s="560"/>
      <c r="BI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560"/>
      <c r="BU62" s="560"/>
      <c r="BV62" s="560"/>
      <c r="BW62" s="560"/>
      <c r="BX62" s="560"/>
      <c r="BY62" s="560"/>
      <c r="BZ62" s="560"/>
      <c r="CA62" s="560"/>
      <c r="CB62" s="560"/>
      <c r="CC62" s="560"/>
      <c r="CD62" s="560"/>
      <c r="CE62" s="560"/>
      <c r="CF62" s="560"/>
      <c r="CG62" s="560"/>
      <c r="CH62" s="560"/>
      <c r="CI62" s="560"/>
      <c r="CJ62" s="560"/>
      <c r="CK62" s="560"/>
      <c r="CL62" s="560"/>
      <c r="CM62" s="560"/>
      <c r="CN62" s="560"/>
      <c r="CO62" s="560"/>
      <c r="CP62" s="560"/>
      <c r="CQ62" s="560"/>
      <c r="CR62" s="560"/>
      <c r="CS62" s="560"/>
      <c r="CT62" s="560"/>
      <c r="CU62" s="560"/>
      <c r="CV62" s="560"/>
      <c r="CW62" s="560"/>
      <c r="CX62" s="560"/>
      <c r="CY62" s="560"/>
      <c r="CZ62" s="560"/>
      <c r="DA62" s="560"/>
      <c r="DB62" s="560"/>
      <c r="DC62" s="560"/>
      <c r="DD62" s="560"/>
      <c r="DE62" s="560"/>
      <c r="DF62" s="560"/>
      <c r="DG62" s="560"/>
      <c r="DH62" s="560"/>
      <c r="DI62" s="560"/>
      <c r="DJ62" s="560"/>
      <c r="DK62" s="560"/>
      <c r="DL62" s="560"/>
      <c r="DM62" s="560"/>
      <c r="DN62" s="560"/>
      <c r="DO62" s="560"/>
      <c r="DP62" s="560"/>
      <c r="DQ62" s="560"/>
      <c r="DR62" s="560"/>
      <c r="DS62" s="560"/>
      <c r="DT62" s="560"/>
      <c r="DU62" s="560"/>
      <c r="DV62" s="560"/>
      <c r="DW62" s="560"/>
      <c r="DX62" s="560"/>
      <c r="DY62" s="560"/>
      <c r="DZ62" s="560"/>
      <c r="EA62" s="560"/>
      <c r="EB62" s="560"/>
      <c r="EC62" s="560"/>
      <c r="ED62" s="560"/>
      <c r="EE62" s="560"/>
      <c r="EF62" s="560"/>
      <c r="EG62" s="560"/>
      <c r="EH62" s="560"/>
      <c r="EI62" s="560"/>
      <c r="EJ62" s="558"/>
    </row>
    <row r="63" spans="1:140" s="502" customFormat="1" ht="18" customHeight="1" x14ac:dyDescent="0.3">
      <c r="A63" s="451">
        <v>55</v>
      </c>
      <c r="B63" s="452" t="s">
        <v>1145</v>
      </c>
      <c r="C63" s="453" t="s">
        <v>502</v>
      </c>
      <c r="D63" s="454">
        <v>3000</v>
      </c>
      <c r="E63" s="424" t="s">
        <v>916</v>
      </c>
      <c r="F63" s="454" t="s">
        <v>1050</v>
      </c>
      <c r="G63" s="424" t="s">
        <v>1197</v>
      </c>
      <c r="H63" s="455" t="s">
        <v>505</v>
      </c>
      <c r="I63" s="453"/>
      <c r="J63" s="453"/>
      <c r="K63" s="456"/>
      <c r="L63" s="549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E63" s="560"/>
      <c r="AF63" s="560"/>
      <c r="AG63" s="560"/>
      <c r="AH63" s="560"/>
      <c r="AI63" s="560"/>
      <c r="AJ63" s="560"/>
      <c r="AK63" s="560"/>
      <c r="AL63" s="560"/>
      <c r="AM63" s="560"/>
      <c r="AN63" s="560"/>
      <c r="AO63" s="560"/>
      <c r="AP63" s="560"/>
      <c r="AQ63" s="560"/>
      <c r="AR63" s="560"/>
      <c r="AS63" s="560"/>
      <c r="AT63" s="560"/>
      <c r="AU63" s="560"/>
      <c r="AV63" s="560"/>
      <c r="AW63" s="560"/>
      <c r="AX63" s="560"/>
      <c r="AY63" s="560"/>
      <c r="AZ63" s="560"/>
      <c r="BA63" s="560"/>
      <c r="BB63" s="560"/>
      <c r="BC63" s="560"/>
      <c r="BD63" s="560"/>
      <c r="BE63" s="560"/>
      <c r="BF63" s="560"/>
      <c r="BG63" s="560"/>
      <c r="BH63" s="560"/>
      <c r="BI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560"/>
      <c r="BU63" s="560"/>
      <c r="BV63" s="560"/>
      <c r="BW63" s="560"/>
      <c r="BX63" s="560"/>
      <c r="BY63" s="560"/>
      <c r="BZ63" s="560"/>
      <c r="CA63" s="560"/>
      <c r="CB63" s="560"/>
      <c r="CC63" s="560"/>
      <c r="CD63" s="560"/>
      <c r="CE63" s="560"/>
      <c r="CF63" s="560"/>
      <c r="CG63" s="560"/>
      <c r="CH63" s="560"/>
      <c r="CI63" s="560"/>
      <c r="CJ63" s="560"/>
      <c r="CK63" s="560"/>
      <c r="CL63" s="560"/>
      <c r="CM63" s="560"/>
      <c r="CN63" s="560"/>
      <c r="CO63" s="560"/>
      <c r="CP63" s="560"/>
      <c r="CQ63" s="560"/>
      <c r="CR63" s="560"/>
      <c r="CS63" s="560"/>
      <c r="CT63" s="560"/>
      <c r="CU63" s="560"/>
      <c r="CV63" s="560"/>
      <c r="CW63" s="560"/>
      <c r="CX63" s="560"/>
      <c r="CY63" s="560"/>
      <c r="CZ63" s="560"/>
      <c r="DA63" s="560"/>
      <c r="DB63" s="560"/>
      <c r="DC63" s="560"/>
      <c r="DD63" s="560"/>
      <c r="DE63" s="560"/>
      <c r="DF63" s="560"/>
      <c r="DG63" s="560"/>
      <c r="DH63" s="560"/>
      <c r="DI63" s="560"/>
      <c r="DJ63" s="560"/>
      <c r="DK63" s="560"/>
      <c r="DL63" s="560"/>
      <c r="DM63" s="560"/>
      <c r="DN63" s="560"/>
      <c r="DO63" s="560"/>
      <c r="DP63" s="560"/>
      <c r="DQ63" s="560"/>
      <c r="DR63" s="560"/>
      <c r="DS63" s="560"/>
      <c r="DT63" s="560"/>
      <c r="DU63" s="560"/>
      <c r="DV63" s="560"/>
      <c r="DW63" s="560"/>
      <c r="DX63" s="560"/>
      <c r="DY63" s="560"/>
      <c r="DZ63" s="560"/>
      <c r="EA63" s="560"/>
      <c r="EB63" s="560"/>
      <c r="EC63" s="560"/>
      <c r="ED63" s="560"/>
      <c r="EE63" s="560"/>
      <c r="EF63" s="560"/>
      <c r="EG63" s="560"/>
      <c r="EH63" s="560"/>
      <c r="EI63" s="560"/>
      <c r="EJ63" s="558"/>
    </row>
    <row r="64" spans="1:140" s="502" customFormat="1" ht="18" customHeight="1" x14ac:dyDescent="0.3">
      <c r="A64" s="451">
        <v>56</v>
      </c>
      <c r="B64" s="452" t="s">
        <v>1145</v>
      </c>
      <c r="C64" s="453" t="s">
        <v>502</v>
      </c>
      <c r="D64" s="454">
        <v>1000</v>
      </c>
      <c r="E64" s="424" t="s">
        <v>917</v>
      </c>
      <c r="F64" s="454" t="s">
        <v>1051</v>
      </c>
      <c r="G64" s="424" t="s">
        <v>1198</v>
      </c>
      <c r="H64" s="455" t="s">
        <v>505</v>
      </c>
      <c r="I64" s="453"/>
      <c r="J64" s="453"/>
      <c r="K64" s="456"/>
      <c r="L64" s="549"/>
      <c r="M64" s="560"/>
      <c r="N64" s="560"/>
      <c r="O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I64" s="560"/>
      <c r="AJ64" s="560"/>
      <c r="AK64" s="560"/>
      <c r="AL64" s="560"/>
      <c r="AM64" s="560"/>
      <c r="AN64" s="560"/>
      <c r="AO64" s="560"/>
      <c r="AP64" s="560"/>
      <c r="AQ64" s="560"/>
      <c r="AR64" s="560"/>
      <c r="AS64" s="560"/>
      <c r="AT64" s="560"/>
      <c r="AU64" s="560"/>
      <c r="AV64" s="560"/>
      <c r="AW64" s="560"/>
      <c r="AX64" s="560"/>
      <c r="AY64" s="560"/>
      <c r="AZ64" s="560"/>
      <c r="BA64" s="560"/>
      <c r="BB64" s="560"/>
      <c r="BC64" s="560"/>
      <c r="BD64" s="560"/>
      <c r="BE64" s="560"/>
      <c r="BF64" s="560"/>
      <c r="BG64" s="560"/>
      <c r="BH64" s="560"/>
      <c r="BI64" s="560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560"/>
      <c r="BU64" s="560"/>
      <c r="BV64" s="560"/>
      <c r="BW64" s="560"/>
      <c r="BX64" s="560"/>
      <c r="BY64" s="560"/>
      <c r="BZ64" s="560"/>
      <c r="CA64" s="560"/>
      <c r="CB64" s="560"/>
      <c r="CC64" s="560"/>
      <c r="CD64" s="560"/>
      <c r="CE64" s="560"/>
      <c r="CF64" s="560"/>
      <c r="CG64" s="560"/>
      <c r="CH64" s="560"/>
      <c r="CI64" s="560"/>
      <c r="CJ64" s="560"/>
      <c r="CK64" s="560"/>
      <c r="CL64" s="560"/>
      <c r="CM64" s="560"/>
      <c r="CN64" s="560"/>
      <c r="CO64" s="560"/>
      <c r="CP64" s="560"/>
      <c r="CQ64" s="560"/>
      <c r="CR64" s="560"/>
      <c r="CS64" s="560"/>
      <c r="CT64" s="560"/>
      <c r="CU64" s="560"/>
      <c r="CV64" s="560"/>
      <c r="CW64" s="560"/>
      <c r="CX64" s="560"/>
      <c r="CY64" s="560"/>
      <c r="CZ64" s="560"/>
      <c r="DA64" s="560"/>
      <c r="DB64" s="560"/>
      <c r="DC64" s="560"/>
      <c r="DD64" s="560"/>
      <c r="DE64" s="560"/>
      <c r="DF64" s="560"/>
      <c r="DG64" s="560"/>
      <c r="DH64" s="560"/>
      <c r="DI64" s="560"/>
      <c r="DJ64" s="560"/>
      <c r="DK64" s="560"/>
      <c r="DL64" s="560"/>
      <c r="DM64" s="560"/>
      <c r="DN64" s="560"/>
      <c r="DO64" s="560"/>
      <c r="DP64" s="560"/>
      <c r="DQ64" s="560"/>
      <c r="DR64" s="560"/>
      <c r="DS64" s="560"/>
      <c r="DT64" s="560"/>
      <c r="DU64" s="560"/>
      <c r="DV64" s="560"/>
      <c r="DW64" s="560"/>
      <c r="DX64" s="560"/>
      <c r="DY64" s="560"/>
      <c r="DZ64" s="560"/>
      <c r="EA64" s="560"/>
      <c r="EB64" s="560"/>
      <c r="EC64" s="560"/>
      <c r="ED64" s="560"/>
      <c r="EE64" s="560"/>
      <c r="EF64" s="560"/>
      <c r="EG64" s="560"/>
      <c r="EH64" s="560"/>
      <c r="EI64" s="560"/>
      <c r="EJ64" s="558"/>
    </row>
    <row r="65" spans="1:140" s="502" customFormat="1" ht="18" customHeight="1" x14ac:dyDescent="0.3">
      <c r="A65" s="451">
        <v>57</v>
      </c>
      <c r="B65" s="452" t="s">
        <v>1145</v>
      </c>
      <c r="C65" s="453" t="s">
        <v>502</v>
      </c>
      <c r="D65" s="454">
        <v>2000</v>
      </c>
      <c r="E65" s="424" t="s">
        <v>918</v>
      </c>
      <c r="F65" s="454" t="s">
        <v>1052</v>
      </c>
      <c r="G65" s="424" t="s">
        <v>1199</v>
      </c>
      <c r="H65" s="455" t="s">
        <v>504</v>
      </c>
      <c r="I65" s="453"/>
      <c r="J65" s="453"/>
      <c r="K65" s="456"/>
      <c r="L65" s="549"/>
      <c r="M65" s="560"/>
      <c r="N65" s="560"/>
      <c r="O65" s="560"/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E65" s="560"/>
      <c r="AF65" s="560"/>
      <c r="AG65" s="560"/>
      <c r="AH65" s="560"/>
      <c r="AI65" s="560"/>
      <c r="AJ65" s="560"/>
      <c r="AK65" s="560"/>
      <c r="AL65" s="560"/>
      <c r="AM65" s="560"/>
      <c r="AN65" s="560"/>
      <c r="AO65" s="560"/>
      <c r="AP65" s="560"/>
      <c r="AQ65" s="560"/>
      <c r="AR65" s="560"/>
      <c r="AS65" s="560"/>
      <c r="AT65" s="560"/>
      <c r="AU65" s="560"/>
      <c r="AV65" s="560"/>
      <c r="AW65" s="560"/>
      <c r="AX65" s="560"/>
      <c r="AY65" s="560"/>
      <c r="AZ65" s="560"/>
      <c r="BA65" s="560"/>
      <c r="BB65" s="560"/>
      <c r="BC65" s="560"/>
      <c r="BD65" s="560"/>
      <c r="BE65" s="560"/>
      <c r="BF65" s="560"/>
      <c r="BG65" s="560"/>
      <c r="BH65" s="560"/>
      <c r="BI65" s="560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560"/>
      <c r="BU65" s="560"/>
      <c r="BV65" s="560"/>
      <c r="BW65" s="560"/>
      <c r="BX65" s="560"/>
      <c r="BY65" s="560"/>
      <c r="BZ65" s="560"/>
      <c r="CA65" s="560"/>
      <c r="CB65" s="560"/>
      <c r="CC65" s="560"/>
      <c r="CD65" s="560"/>
      <c r="CE65" s="560"/>
      <c r="CF65" s="560"/>
      <c r="CG65" s="560"/>
      <c r="CH65" s="560"/>
      <c r="CI65" s="560"/>
      <c r="CJ65" s="560"/>
      <c r="CK65" s="560"/>
      <c r="CL65" s="560"/>
      <c r="CM65" s="560"/>
      <c r="CN65" s="560"/>
      <c r="CO65" s="560"/>
      <c r="CP65" s="560"/>
      <c r="CQ65" s="560"/>
      <c r="CR65" s="560"/>
      <c r="CS65" s="560"/>
      <c r="CT65" s="560"/>
      <c r="CU65" s="560"/>
      <c r="CV65" s="560"/>
      <c r="CW65" s="560"/>
      <c r="CX65" s="560"/>
      <c r="CY65" s="560"/>
      <c r="CZ65" s="560"/>
      <c r="DA65" s="560"/>
      <c r="DB65" s="560"/>
      <c r="DC65" s="560"/>
      <c r="DD65" s="560"/>
      <c r="DE65" s="560"/>
      <c r="DF65" s="560"/>
      <c r="DG65" s="560"/>
      <c r="DH65" s="560"/>
      <c r="DI65" s="560"/>
      <c r="DJ65" s="560"/>
      <c r="DK65" s="560"/>
      <c r="DL65" s="560"/>
      <c r="DM65" s="560"/>
      <c r="DN65" s="560"/>
      <c r="DO65" s="560"/>
      <c r="DP65" s="560"/>
      <c r="DQ65" s="560"/>
      <c r="DR65" s="560"/>
      <c r="DS65" s="560"/>
      <c r="DT65" s="560"/>
      <c r="DU65" s="560"/>
      <c r="DV65" s="560"/>
      <c r="DW65" s="560"/>
      <c r="DX65" s="560"/>
      <c r="DY65" s="560"/>
      <c r="DZ65" s="560"/>
      <c r="EA65" s="560"/>
      <c r="EB65" s="560"/>
      <c r="EC65" s="560"/>
      <c r="ED65" s="560"/>
      <c r="EE65" s="560"/>
      <c r="EF65" s="560"/>
      <c r="EG65" s="560"/>
      <c r="EH65" s="560"/>
      <c r="EI65" s="560"/>
      <c r="EJ65" s="558"/>
    </row>
    <row r="66" spans="1:140" s="502" customFormat="1" ht="18" customHeight="1" x14ac:dyDescent="0.3">
      <c r="A66" s="451">
        <v>58</v>
      </c>
      <c r="B66" s="452" t="s">
        <v>1145</v>
      </c>
      <c r="C66" s="453" t="s">
        <v>502</v>
      </c>
      <c r="D66" s="454">
        <v>1500</v>
      </c>
      <c r="E66" s="424" t="s">
        <v>919</v>
      </c>
      <c r="F66" s="454" t="s">
        <v>1053</v>
      </c>
      <c r="G66" s="424" t="s">
        <v>1200</v>
      </c>
      <c r="H66" s="455" t="s">
        <v>505</v>
      </c>
      <c r="I66" s="453"/>
      <c r="J66" s="453"/>
      <c r="K66" s="456"/>
      <c r="L66" s="549"/>
      <c r="M66" s="560"/>
      <c r="N66" s="560"/>
      <c r="O66" s="560"/>
      <c r="P66" s="560"/>
      <c r="Q66" s="560"/>
      <c r="R66" s="560"/>
      <c r="S66" s="560"/>
      <c r="T66" s="560"/>
      <c r="U66" s="560"/>
      <c r="V66" s="560"/>
      <c r="W66" s="560"/>
      <c r="X66" s="560"/>
      <c r="Y66" s="560"/>
      <c r="Z66" s="560"/>
      <c r="AA66" s="560"/>
      <c r="AB66" s="560"/>
      <c r="AC66" s="560"/>
      <c r="AD66" s="560"/>
      <c r="AE66" s="560"/>
      <c r="AF66" s="560"/>
      <c r="AG66" s="560"/>
      <c r="AH66" s="560"/>
      <c r="AI66" s="560"/>
      <c r="AJ66" s="560"/>
      <c r="AK66" s="560"/>
      <c r="AL66" s="560"/>
      <c r="AM66" s="560"/>
      <c r="AN66" s="560"/>
      <c r="AO66" s="560"/>
      <c r="AP66" s="560"/>
      <c r="AQ66" s="560"/>
      <c r="AR66" s="560"/>
      <c r="AS66" s="560"/>
      <c r="AT66" s="560"/>
      <c r="AU66" s="560"/>
      <c r="AV66" s="560"/>
      <c r="AW66" s="560"/>
      <c r="AX66" s="560"/>
      <c r="AY66" s="560"/>
      <c r="AZ66" s="560"/>
      <c r="BA66" s="560"/>
      <c r="BB66" s="560"/>
      <c r="BC66" s="560"/>
      <c r="BD66" s="560"/>
      <c r="BE66" s="560"/>
      <c r="BF66" s="560"/>
      <c r="BG66" s="560"/>
      <c r="BH66" s="560"/>
      <c r="BI66" s="560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560"/>
      <c r="BU66" s="560"/>
      <c r="BV66" s="560"/>
      <c r="BW66" s="560"/>
      <c r="BX66" s="560"/>
      <c r="BY66" s="560"/>
      <c r="BZ66" s="560"/>
      <c r="CA66" s="560"/>
      <c r="CB66" s="560"/>
      <c r="CC66" s="560"/>
      <c r="CD66" s="560"/>
      <c r="CE66" s="560"/>
      <c r="CF66" s="560"/>
      <c r="CG66" s="560"/>
      <c r="CH66" s="560"/>
      <c r="CI66" s="560"/>
      <c r="CJ66" s="560"/>
      <c r="CK66" s="560"/>
      <c r="CL66" s="560"/>
      <c r="CM66" s="560"/>
      <c r="CN66" s="560"/>
      <c r="CO66" s="560"/>
      <c r="CP66" s="560"/>
      <c r="CQ66" s="560"/>
      <c r="CR66" s="560"/>
      <c r="CS66" s="560"/>
      <c r="CT66" s="560"/>
      <c r="CU66" s="560"/>
      <c r="CV66" s="560"/>
      <c r="CW66" s="560"/>
      <c r="CX66" s="560"/>
      <c r="CY66" s="560"/>
      <c r="CZ66" s="560"/>
      <c r="DA66" s="560"/>
      <c r="DB66" s="560"/>
      <c r="DC66" s="560"/>
      <c r="DD66" s="560"/>
      <c r="DE66" s="560"/>
      <c r="DF66" s="560"/>
      <c r="DG66" s="560"/>
      <c r="DH66" s="560"/>
      <c r="DI66" s="560"/>
      <c r="DJ66" s="560"/>
      <c r="DK66" s="560"/>
      <c r="DL66" s="560"/>
      <c r="DM66" s="560"/>
      <c r="DN66" s="560"/>
      <c r="DO66" s="560"/>
      <c r="DP66" s="560"/>
      <c r="DQ66" s="560"/>
      <c r="DR66" s="560"/>
      <c r="DS66" s="560"/>
      <c r="DT66" s="560"/>
      <c r="DU66" s="560"/>
      <c r="DV66" s="560"/>
      <c r="DW66" s="560"/>
      <c r="DX66" s="560"/>
      <c r="DY66" s="560"/>
      <c r="DZ66" s="560"/>
      <c r="EA66" s="560"/>
      <c r="EB66" s="560"/>
      <c r="EC66" s="560"/>
      <c r="ED66" s="560"/>
      <c r="EE66" s="560"/>
      <c r="EF66" s="560"/>
      <c r="EG66" s="560"/>
      <c r="EH66" s="560"/>
      <c r="EI66" s="560"/>
      <c r="EJ66" s="558"/>
    </row>
    <row r="67" spans="1:140" s="502" customFormat="1" ht="18" customHeight="1" x14ac:dyDescent="0.3">
      <c r="A67" s="451">
        <v>59</v>
      </c>
      <c r="B67" s="452" t="s">
        <v>1145</v>
      </c>
      <c r="C67" s="453" t="s">
        <v>502</v>
      </c>
      <c r="D67" s="454">
        <v>2500</v>
      </c>
      <c r="E67" s="424" t="s">
        <v>880</v>
      </c>
      <c r="F67" s="454" t="s">
        <v>1015</v>
      </c>
      <c r="G67" s="424" t="s">
        <v>1161</v>
      </c>
      <c r="H67" s="455" t="s">
        <v>505</v>
      </c>
      <c r="I67" s="453"/>
      <c r="J67" s="453"/>
      <c r="K67" s="456"/>
      <c r="L67" s="549"/>
      <c r="M67" s="560"/>
      <c r="N67" s="560"/>
      <c r="O67" s="560"/>
      <c r="P67" s="560"/>
      <c r="Q67" s="560"/>
      <c r="R67" s="560"/>
      <c r="S67" s="560"/>
      <c r="T67" s="560"/>
      <c r="U67" s="560"/>
      <c r="V67" s="560"/>
      <c r="W67" s="560"/>
      <c r="X67" s="560"/>
      <c r="Y67" s="560"/>
      <c r="Z67" s="560"/>
      <c r="AA67" s="560"/>
      <c r="AB67" s="560"/>
      <c r="AC67" s="560"/>
      <c r="AD67" s="560"/>
      <c r="AE67" s="560"/>
      <c r="AF67" s="560"/>
      <c r="AG67" s="560"/>
      <c r="AH67" s="560"/>
      <c r="AI67" s="560"/>
      <c r="AJ67" s="560"/>
      <c r="AK67" s="560"/>
      <c r="AL67" s="560"/>
      <c r="AM67" s="560"/>
      <c r="AN67" s="560"/>
      <c r="AO67" s="560"/>
      <c r="AP67" s="560"/>
      <c r="AQ67" s="560"/>
      <c r="AR67" s="560"/>
      <c r="AS67" s="560"/>
      <c r="AT67" s="560"/>
      <c r="AU67" s="560"/>
      <c r="AV67" s="560"/>
      <c r="AW67" s="560"/>
      <c r="AX67" s="560"/>
      <c r="AY67" s="560"/>
      <c r="AZ67" s="560"/>
      <c r="BA67" s="560"/>
      <c r="BB67" s="560"/>
      <c r="BC67" s="560"/>
      <c r="BD67" s="560"/>
      <c r="BE67" s="560"/>
      <c r="BF67" s="560"/>
      <c r="BG67" s="560"/>
      <c r="BH67" s="560"/>
      <c r="BI67" s="560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560"/>
      <c r="BU67" s="560"/>
      <c r="BV67" s="560"/>
      <c r="BW67" s="560"/>
      <c r="BX67" s="560"/>
      <c r="BY67" s="560"/>
      <c r="BZ67" s="560"/>
      <c r="CA67" s="560"/>
      <c r="CB67" s="560"/>
      <c r="CC67" s="560"/>
      <c r="CD67" s="560"/>
      <c r="CE67" s="560"/>
      <c r="CF67" s="560"/>
      <c r="CG67" s="560"/>
      <c r="CH67" s="560"/>
      <c r="CI67" s="560"/>
      <c r="CJ67" s="560"/>
      <c r="CK67" s="560"/>
      <c r="CL67" s="560"/>
      <c r="CM67" s="560"/>
      <c r="CN67" s="560"/>
      <c r="CO67" s="560"/>
      <c r="CP67" s="560"/>
      <c r="CQ67" s="560"/>
      <c r="CR67" s="560"/>
      <c r="CS67" s="560"/>
      <c r="CT67" s="560"/>
      <c r="CU67" s="560"/>
      <c r="CV67" s="560"/>
      <c r="CW67" s="560"/>
      <c r="CX67" s="560"/>
      <c r="CY67" s="560"/>
      <c r="CZ67" s="560"/>
      <c r="DA67" s="560"/>
      <c r="DB67" s="560"/>
      <c r="DC67" s="560"/>
      <c r="DD67" s="560"/>
      <c r="DE67" s="560"/>
      <c r="DF67" s="560"/>
      <c r="DG67" s="560"/>
      <c r="DH67" s="560"/>
      <c r="DI67" s="560"/>
      <c r="DJ67" s="560"/>
      <c r="DK67" s="560"/>
      <c r="DL67" s="560"/>
      <c r="DM67" s="560"/>
      <c r="DN67" s="560"/>
      <c r="DO67" s="560"/>
      <c r="DP67" s="560"/>
      <c r="DQ67" s="560"/>
      <c r="DR67" s="560"/>
      <c r="DS67" s="560"/>
      <c r="DT67" s="560"/>
      <c r="DU67" s="560"/>
      <c r="DV67" s="560"/>
      <c r="DW67" s="560"/>
      <c r="DX67" s="560"/>
      <c r="DY67" s="560"/>
      <c r="DZ67" s="560"/>
      <c r="EA67" s="560"/>
      <c r="EB67" s="560"/>
      <c r="EC67" s="560"/>
      <c r="ED67" s="560"/>
      <c r="EE67" s="560"/>
      <c r="EF67" s="560"/>
      <c r="EG67" s="560"/>
      <c r="EH67" s="560"/>
      <c r="EI67" s="560"/>
      <c r="EJ67" s="558"/>
    </row>
    <row r="68" spans="1:140" s="502" customFormat="1" ht="18" customHeight="1" x14ac:dyDescent="0.3">
      <c r="A68" s="451">
        <v>60</v>
      </c>
      <c r="B68" s="452" t="s">
        <v>1145</v>
      </c>
      <c r="C68" s="453" t="s">
        <v>502</v>
      </c>
      <c r="D68" s="454">
        <v>200</v>
      </c>
      <c r="E68" s="424" t="s">
        <v>920</v>
      </c>
      <c r="F68" s="454" t="s">
        <v>1054</v>
      </c>
      <c r="G68" s="424" t="s">
        <v>1201</v>
      </c>
      <c r="H68" s="455" t="s">
        <v>503</v>
      </c>
      <c r="I68" s="453"/>
      <c r="J68" s="453"/>
      <c r="K68" s="456"/>
      <c r="L68" s="549"/>
      <c r="M68" s="560"/>
      <c r="N68" s="560"/>
      <c r="O68" s="560"/>
      <c r="P68" s="560"/>
      <c r="Q68" s="560"/>
      <c r="R68" s="560"/>
      <c r="S68" s="560"/>
      <c r="T68" s="560"/>
      <c r="U68" s="560"/>
      <c r="V68" s="560"/>
      <c r="W68" s="560"/>
      <c r="X68" s="560"/>
      <c r="Y68" s="560"/>
      <c r="Z68" s="560"/>
      <c r="AA68" s="560"/>
      <c r="AB68" s="560"/>
      <c r="AC68" s="560"/>
      <c r="AD68" s="560"/>
      <c r="AE68" s="560"/>
      <c r="AF68" s="560"/>
      <c r="AG68" s="560"/>
      <c r="AH68" s="560"/>
      <c r="AI68" s="560"/>
      <c r="AJ68" s="560"/>
      <c r="AK68" s="560"/>
      <c r="AL68" s="560"/>
      <c r="AM68" s="560"/>
      <c r="AN68" s="560"/>
      <c r="AO68" s="560"/>
      <c r="AP68" s="560"/>
      <c r="AQ68" s="560"/>
      <c r="AR68" s="560"/>
      <c r="AS68" s="560"/>
      <c r="AT68" s="560"/>
      <c r="AU68" s="560"/>
      <c r="AV68" s="560"/>
      <c r="AW68" s="560"/>
      <c r="AX68" s="560"/>
      <c r="AY68" s="560"/>
      <c r="AZ68" s="560"/>
      <c r="BA68" s="560"/>
      <c r="BB68" s="560"/>
      <c r="BC68" s="560"/>
      <c r="BD68" s="560"/>
      <c r="BE68" s="560"/>
      <c r="BF68" s="560"/>
      <c r="BG68" s="560"/>
      <c r="BH68" s="560"/>
      <c r="BI68" s="560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560"/>
      <c r="BU68" s="560"/>
      <c r="BV68" s="560"/>
      <c r="BW68" s="560"/>
      <c r="BX68" s="560"/>
      <c r="BY68" s="560"/>
      <c r="BZ68" s="560"/>
      <c r="CA68" s="560"/>
      <c r="CB68" s="560"/>
      <c r="CC68" s="560"/>
      <c r="CD68" s="560"/>
      <c r="CE68" s="560"/>
      <c r="CF68" s="560"/>
      <c r="CG68" s="560"/>
      <c r="CH68" s="560"/>
      <c r="CI68" s="560"/>
      <c r="CJ68" s="560"/>
      <c r="CK68" s="560"/>
      <c r="CL68" s="560"/>
      <c r="CM68" s="560"/>
      <c r="CN68" s="560"/>
      <c r="CO68" s="560"/>
      <c r="CP68" s="560"/>
      <c r="CQ68" s="560"/>
      <c r="CR68" s="560"/>
      <c r="CS68" s="560"/>
      <c r="CT68" s="560"/>
      <c r="CU68" s="560"/>
      <c r="CV68" s="560"/>
      <c r="CW68" s="560"/>
      <c r="CX68" s="560"/>
      <c r="CY68" s="560"/>
      <c r="CZ68" s="560"/>
      <c r="DA68" s="560"/>
      <c r="DB68" s="560"/>
      <c r="DC68" s="560"/>
      <c r="DD68" s="560"/>
      <c r="DE68" s="560"/>
      <c r="DF68" s="560"/>
      <c r="DG68" s="560"/>
      <c r="DH68" s="560"/>
      <c r="DI68" s="560"/>
      <c r="DJ68" s="560"/>
      <c r="DK68" s="560"/>
      <c r="DL68" s="560"/>
      <c r="DM68" s="560"/>
      <c r="DN68" s="560"/>
      <c r="DO68" s="560"/>
      <c r="DP68" s="560"/>
      <c r="DQ68" s="560"/>
      <c r="DR68" s="560"/>
      <c r="DS68" s="560"/>
      <c r="DT68" s="560"/>
      <c r="DU68" s="560"/>
      <c r="DV68" s="560"/>
      <c r="DW68" s="560"/>
      <c r="DX68" s="560"/>
      <c r="DY68" s="560"/>
      <c r="DZ68" s="560"/>
      <c r="EA68" s="560"/>
      <c r="EB68" s="560"/>
      <c r="EC68" s="560"/>
      <c r="ED68" s="560"/>
      <c r="EE68" s="560"/>
      <c r="EF68" s="560"/>
      <c r="EG68" s="560"/>
      <c r="EH68" s="560"/>
      <c r="EI68" s="560"/>
      <c r="EJ68" s="558"/>
    </row>
    <row r="69" spans="1:140" s="502" customFormat="1" ht="18" customHeight="1" x14ac:dyDescent="0.3">
      <c r="A69" s="451">
        <v>61</v>
      </c>
      <c r="B69" s="452" t="s">
        <v>1145</v>
      </c>
      <c r="C69" s="453" t="s">
        <v>502</v>
      </c>
      <c r="D69" s="454">
        <v>6600</v>
      </c>
      <c r="E69" s="424" t="s">
        <v>921</v>
      </c>
      <c r="F69" s="454" t="s">
        <v>1055</v>
      </c>
      <c r="G69" s="424" t="s">
        <v>1202</v>
      </c>
      <c r="H69" s="455" t="s">
        <v>504</v>
      </c>
      <c r="I69" s="453"/>
      <c r="J69" s="453"/>
      <c r="K69" s="456"/>
      <c r="L69" s="549"/>
      <c r="M69" s="560"/>
      <c r="N69" s="560"/>
      <c r="O69" s="560"/>
      <c r="P69" s="560"/>
      <c r="Q69" s="560"/>
      <c r="R69" s="560"/>
      <c r="S69" s="560"/>
      <c r="T69" s="560"/>
      <c r="U69" s="560"/>
      <c r="V69" s="560"/>
      <c r="W69" s="560"/>
      <c r="X69" s="560"/>
      <c r="Y69" s="560"/>
      <c r="Z69" s="560"/>
      <c r="AA69" s="560"/>
      <c r="AB69" s="560"/>
      <c r="AC69" s="560"/>
      <c r="AD69" s="560"/>
      <c r="AE69" s="560"/>
      <c r="AF69" s="560"/>
      <c r="AG69" s="560"/>
      <c r="AH69" s="560"/>
      <c r="AI69" s="560"/>
      <c r="AJ69" s="560"/>
      <c r="AK69" s="560"/>
      <c r="AL69" s="560"/>
      <c r="AM69" s="560"/>
      <c r="AN69" s="560"/>
      <c r="AO69" s="560"/>
      <c r="AP69" s="560"/>
      <c r="AQ69" s="560"/>
      <c r="AR69" s="560"/>
      <c r="AS69" s="560"/>
      <c r="AT69" s="560"/>
      <c r="AU69" s="560"/>
      <c r="AV69" s="560"/>
      <c r="AW69" s="560"/>
      <c r="AX69" s="560"/>
      <c r="AY69" s="560"/>
      <c r="AZ69" s="560"/>
      <c r="BA69" s="560"/>
      <c r="BB69" s="560"/>
      <c r="BC69" s="560"/>
      <c r="BD69" s="560"/>
      <c r="BE69" s="560"/>
      <c r="BF69" s="560"/>
      <c r="BG69" s="560"/>
      <c r="BH69" s="560"/>
      <c r="BI69" s="560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560"/>
      <c r="BU69" s="560"/>
      <c r="BV69" s="560"/>
      <c r="BW69" s="560"/>
      <c r="BX69" s="560"/>
      <c r="BY69" s="560"/>
      <c r="BZ69" s="560"/>
      <c r="CA69" s="560"/>
      <c r="CB69" s="560"/>
      <c r="CC69" s="560"/>
      <c r="CD69" s="560"/>
      <c r="CE69" s="560"/>
      <c r="CF69" s="560"/>
      <c r="CG69" s="560"/>
      <c r="CH69" s="560"/>
      <c r="CI69" s="560"/>
      <c r="CJ69" s="560"/>
      <c r="CK69" s="560"/>
      <c r="CL69" s="560"/>
      <c r="CM69" s="560"/>
      <c r="CN69" s="560"/>
      <c r="CO69" s="560"/>
      <c r="CP69" s="560"/>
      <c r="CQ69" s="560"/>
      <c r="CR69" s="560"/>
      <c r="CS69" s="560"/>
      <c r="CT69" s="560"/>
      <c r="CU69" s="560"/>
      <c r="CV69" s="560"/>
      <c r="CW69" s="560"/>
      <c r="CX69" s="560"/>
      <c r="CY69" s="560"/>
      <c r="CZ69" s="560"/>
      <c r="DA69" s="560"/>
      <c r="DB69" s="560"/>
      <c r="DC69" s="560"/>
      <c r="DD69" s="560"/>
      <c r="DE69" s="560"/>
      <c r="DF69" s="560"/>
      <c r="DG69" s="560"/>
      <c r="DH69" s="560"/>
      <c r="DI69" s="560"/>
      <c r="DJ69" s="560"/>
      <c r="DK69" s="560"/>
      <c r="DL69" s="560"/>
      <c r="DM69" s="560"/>
      <c r="DN69" s="560"/>
      <c r="DO69" s="560"/>
      <c r="DP69" s="560"/>
      <c r="DQ69" s="560"/>
      <c r="DR69" s="560"/>
      <c r="DS69" s="560"/>
      <c r="DT69" s="560"/>
      <c r="DU69" s="560"/>
      <c r="DV69" s="560"/>
      <c r="DW69" s="560"/>
      <c r="DX69" s="560"/>
      <c r="DY69" s="560"/>
      <c r="DZ69" s="560"/>
      <c r="EA69" s="560"/>
      <c r="EB69" s="560"/>
      <c r="EC69" s="560"/>
      <c r="ED69" s="560"/>
      <c r="EE69" s="560"/>
      <c r="EF69" s="560"/>
      <c r="EG69" s="560"/>
      <c r="EH69" s="560"/>
      <c r="EI69" s="560"/>
      <c r="EJ69" s="558"/>
    </row>
    <row r="70" spans="1:140" s="502" customFormat="1" ht="18" customHeight="1" x14ac:dyDescent="0.3">
      <c r="A70" s="451">
        <v>62</v>
      </c>
      <c r="B70" s="452" t="s">
        <v>1145</v>
      </c>
      <c r="C70" s="453" t="s">
        <v>502</v>
      </c>
      <c r="D70" s="454">
        <v>500</v>
      </c>
      <c r="E70" s="424" t="s">
        <v>922</v>
      </c>
      <c r="F70" s="454" t="s">
        <v>1056</v>
      </c>
      <c r="G70" s="424" t="s">
        <v>1203</v>
      </c>
      <c r="H70" s="455" t="s">
        <v>503</v>
      </c>
      <c r="I70" s="453"/>
      <c r="J70" s="453"/>
      <c r="K70" s="456"/>
      <c r="L70" s="549"/>
      <c r="M70" s="560"/>
      <c r="N70" s="560"/>
      <c r="O70" s="560"/>
      <c r="P70" s="560"/>
      <c r="Q70" s="560"/>
      <c r="R70" s="560"/>
      <c r="S70" s="560"/>
      <c r="T70" s="560"/>
      <c r="U70" s="560"/>
      <c r="V70" s="560"/>
      <c r="W70" s="560"/>
      <c r="X70" s="560"/>
      <c r="Y70" s="560"/>
      <c r="Z70" s="560"/>
      <c r="AA70" s="560"/>
      <c r="AB70" s="560"/>
      <c r="AC70" s="560"/>
      <c r="AD70" s="560"/>
      <c r="AE70" s="560"/>
      <c r="AF70" s="560"/>
      <c r="AG70" s="560"/>
      <c r="AH70" s="560"/>
      <c r="AI70" s="560"/>
      <c r="AJ70" s="560"/>
      <c r="AK70" s="560"/>
      <c r="AL70" s="560"/>
      <c r="AM70" s="560"/>
      <c r="AN70" s="560"/>
      <c r="AO70" s="560"/>
      <c r="AP70" s="560"/>
      <c r="AQ70" s="560"/>
      <c r="AR70" s="560"/>
      <c r="AS70" s="560"/>
      <c r="AT70" s="560"/>
      <c r="AU70" s="560"/>
      <c r="AV70" s="560"/>
      <c r="AW70" s="560"/>
      <c r="AX70" s="560"/>
      <c r="AY70" s="560"/>
      <c r="AZ70" s="560"/>
      <c r="BA70" s="560"/>
      <c r="BB70" s="560"/>
      <c r="BC70" s="560"/>
      <c r="BD70" s="560"/>
      <c r="BE70" s="560"/>
      <c r="BF70" s="560"/>
      <c r="BG70" s="560"/>
      <c r="BH70" s="560"/>
      <c r="BI70" s="560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560"/>
      <c r="BU70" s="560"/>
      <c r="BV70" s="560"/>
      <c r="BW70" s="560"/>
      <c r="BX70" s="560"/>
      <c r="BY70" s="560"/>
      <c r="BZ70" s="560"/>
      <c r="CA70" s="560"/>
      <c r="CB70" s="560"/>
      <c r="CC70" s="560"/>
      <c r="CD70" s="560"/>
      <c r="CE70" s="560"/>
      <c r="CF70" s="560"/>
      <c r="CG70" s="560"/>
      <c r="CH70" s="560"/>
      <c r="CI70" s="560"/>
      <c r="CJ70" s="560"/>
      <c r="CK70" s="560"/>
      <c r="CL70" s="560"/>
      <c r="CM70" s="560"/>
      <c r="CN70" s="560"/>
      <c r="CO70" s="560"/>
      <c r="CP70" s="560"/>
      <c r="CQ70" s="560"/>
      <c r="CR70" s="560"/>
      <c r="CS70" s="560"/>
      <c r="CT70" s="560"/>
      <c r="CU70" s="560"/>
      <c r="CV70" s="560"/>
      <c r="CW70" s="560"/>
      <c r="CX70" s="560"/>
      <c r="CY70" s="560"/>
      <c r="CZ70" s="560"/>
      <c r="DA70" s="560"/>
      <c r="DB70" s="560"/>
      <c r="DC70" s="560"/>
      <c r="DD70" s="560"/>
      <c r="DE70" s="560"/>
      <c r="DF70" s="560"/>
      <c r="DG70" s="560"/>
      <c r="DH70" s="560"/>
      <c r="DI70" s="560"/>
      <c r="DJ70" s="560"/>
      <c r="DK70" s="560"/>
      <c r="DL70" s="560"/>
      <c r="DM70" s="560"/>
      <c r="DN70" s="560"/>
      <c r="DO70" s="560"/>
      <c r="DP70" s="560"/>
      <c r="DQ70" s="560"/>
      <c r="DR70" s="560"/>
      <c r="DS70" s="560"/>
      <c r="DT70" s="560"/>
      <c r="DU70" s="560"/>
      <c r="DV70" s="560"/>
      <c r="DW70" s="560"/>
      <c r="DX70" s="560"/>
      <c r="DY70" s="560"/>
      <c r="DZ70" s="560"/>
      <c r="EA70" s="560"/>
      <c r="EB70" s="560"/>
      <c r="EC70" s="560"/>
      <c r="ED70" s="560"/>
      <c r="EE70" s="560"/>
      <c r="EF70" s="560"/>
      <c r="EG70" s="560"/>
      <c r="EH70" s="560"/>
      <c r="EI70" s="560"/>
      <c r="EJ70" s="558"/>
    </row>
    <row r="71" spans="1:140" s="502" customFormat="1" ht="18" customHeight="1" x14ac:dyDescent="0.3">
      <c r="A71" s="451">
        <v>63</v>
      </c>
      <c r="B71" s="452" t="s">
        <v>1145</v>
      </c>
      <c r="C71" s="453" t="s">
        <v>502</v>
      </c>
      <c r="D71" s="454">
        <v>0.7</v>
      </c>
      <c r="E71" s="424" t="s">
        <v>923</v>
      </c>
      <c r="F71" s="511">
        <v>62003016658</v>
      </c>
      <c r="G71" s="503" t="s">
        <v>1204</v>
      </c>
      <c r="H71" s="455" t="s">
        <v>504</v>
      </c>
      <c r="I71" s="453"/>
      <c r="J71" s="453"/>
      <c r="K71" s="456"/>
      <c r="L71" s="549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0"/>
      <c r="AD71" s="560"/>
      <c r="AE71" s="560"/>
      <c r="AF71" s="560"/>
      <c r="AG71" s="560"/>
      <c r="AH71" s="560"/>
      <c r="AI71" s="560"/>
      <c r="AJ71" s="560"/>
      <c r="AK71" s="560"/>
      <c r="AL71" s="560"/>
      <c r="AM71" s="560"/>
      <c r="AN71" s="560"/>
      <c r="AO71" s="560"/>
      <c r="AP71" s="560"/>
      <c r="AQ71" s="560"/>
      <c r="AR71" s="560"/>
      <c r="AS71" s="560"/>
      <c r="AT71" s="560"/>
      <c r="AU71" s="560"/>
      <c r="AV71" s="560"/>
      <c r="AW71" s="560"/>
      <c r="AX71" s="560"/>
      <c r="AY71" s="560"/>
      <c r="AZ71" s="560"/>
      <c r="BA71" s="560"/>
      <c r="BB71" s="560"/>
      <c r="BC71" s="560"/>
      <c r="BD71" s="560"/>
      <c r="BE71" s="560"/>
      <c r="BF71" s="560"/>
      <c r="BG71" s="560"/>
      <c r="BH71" s="560"/>
      <c r="BI71" s="560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CG71" s="560"/>
      <c r="CH71" s="560"/>
      <c r="CI71" s="560"/>
      <c r="CJ71" s="560"/>
      <c r="CK71" s="560"/>
      <c r="CL71" s="560"/>
      <c r="CM71" s="560"/>
      <c r="CN71" s="560"/>
      <c r="CO71" s="560"/>
      <c r="CP71" s="560"/>
      <c r="CQ71" s="560"/>
      <c r="CR71" s="560"/>
      <c r="CS71" s="560"/>
      <c r="CT71" s="560"/>
      <c r="CU71" s="560"/>
      <c r="CV71" s="560"/>
      <c r="CW71" s="560"/>
      <c r="CX71" s="560"/>
      <c r="CY71" s="560"/>
      <c r="CZ71" s="560"/>
      <c r="DA71" s="560"/>
      <c r="DB71" s="560"/>
      <c r="DC71" s="560"/>
      <c r="DD71" s="560"/>
      <c r="DE71" s="560"/>
      <c r="DF71" s="560"/>
      <c r="DG71" s="560"/>
      <c r="DH71" s="560"/>
      <c r="DI71" s="560"/>
      <c r="DJ71" s="560"/>
      <c r="DK71" s="560"/>
      <c r="DL71" s="560"/>
      <c r="DM71" s="560"/>
      <c r="DN71" s="560"/>
      <c r="DO71" s="560"/>
      <c r="DP71" s="560"/>
      <c r="DQ71" s="560"/>
      <c r="DR71" s="560"/>
      <c r="DS71" s="560"/>
      <c r="DT71" s="560"/>
      <c r="DU71" s="560"/>
      <c r="DV71" s="560"/>
      <c r="DW71" s="560"/>
      <c r="DX71" s="560"/>
      <c r="DY71" s="560"/>
      <c r="DZ71" s="560"/>
      <c r="EA71" s="560"/>
      <c r="EB71" s="560"/>
      <c r="EC71" s="560"/>
      <c r="ED71" s="560"/>
      <c r="EE71" s="560"/>
      <c r="EF71" s="560"/>
      <c r="EG71" s="560"/>
      <c r="EH71" s="560"/>
      <c r="EI71" s="560"/>
      <c r="EJ71" s="558"/>
    </row>
    <row r="72" spans="1:140" s="502" customFormat="1" ht="18" customHeight="1" x14ac:dyDescent="0.3">
      <c r="A72" s="451">
        <v>64</v>
      </c>
      <c r="B72" s="455" t="s">
        <v>1146</v>
      </c>
      <c r="C72" s="453" t="s">
        <v>502</v>
      </c>
      <c r="D72" s="454">
        <v>2500</v>
      </c>
      <c r="E72" s="424" t="s">
        <v>478</v>
      </c>
      <c r="F72" s="454" t="s">
        <v>489</v>
      </c>
      <c r="G72" s="424" t="s">
        <v>508</v>
      </c>
      <c r="H72" s="455" t="s">
        <v>505</v>
      </c>
      <c r="I72" s="453"/>
      <c r="J72" s="453"/>
      <c r="K72" s="456"/>
      <c r="L72" s="549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560"/>
      <c r="AB72" s="560"/>
      <c r="AC72" s="560"/>
      <c r="AD72" s="560"/>
      <c r="AE72" s="560"/>
      <c r="AF72" s="560"/>
      <c r="AG72" s="560"/>
      <c r="AH72" s="560"/>
      <c r="AI72" s="560"/>
      <c r="AJ72" s="560"/>
      <c r="AK72" s="560"/>
      <c r="AL72" s="560"/>
      <c r="AM72" s="560"/>
      <c r="AN72" s="560"/>
      <c r="AO72" s="560"/>
      <c r="AP72" s="560"/>
      <c r="AQ72" s="560"/>
      <c r="AR72" s="560"/>
      <c r="AS72" s="560"/>
      <c r="AT72" s="560"/>
      <c r="AU72" s="560"/>
      <c r="AV72" s="560"/>
      <c r="AW72" s="560"/>
      <c r="AX72" s="560"/>
      <c r="AY72" s="560"/>
      <c r="AZ72" s="560"/>
      <c r="BA72" s="560"/>
      <c r="BB72" s="560"/>
      <c r="BC72" s="560"/>
      <c r="BD72" s="560"/>
      <c r="BE72" s="560"/>
      <c r="BF72" s="560"/>
      <c r="BG72" s="560"/>
      <c r="BH72" s="560"/>
      <c r="BI72" s="560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CG72" s="560"/>
      <c r="CH72" s="560"/>
      <c r="CI72" s="560"/>
      <c r="CJ72" s="560"/>
      <c r="CK72" s="560"/>
      <c r="CL72" s="560"/>
      <c r="CM72" s="560"/>
      <c r="CN72" s="560"/>
      <c r="CO72" s="560"/>
      <c r="CP72" s="560"/>
      <c r="CQ72" s="560"/>
      <c r="CR72" s="560"/>
      <c r="CS72" s="560"/>
      <c r="CT72" s="560"/>
      <c r="CU72" s="560"/>
      <c r="CV72" s="560"/>
      <c r="CW72" s="560"/>
      <c r="CX72" s="560"/>
      <c r="CY72" s="560"/>
      <c r="CZ72" s="560"/>
      <c r="DA72" s="560"/>
      <c r="DB72" s="560"/>
      <c r="DC72" s="560"/>
      <c r="DD72" s="560"/>
      <c r="DE72" s="560"/>
      <c r="DF72" s="560"/>
      <c r="DG72" s="560"/>
      <c r="DH72" s="560"/>
      <c r="DI72" s="560"/>
      <c r="DJ72" s="560"/>
      <c r="DK72" s="560"/>
      <c r="DL72" s="560"/>
      <c r="DM72" s="560"/>
      <c r="DN72" s="560"/>
      <c r="DO72" s="560"/>
      <c r="DP72" s="560"/>
      <c r="DQ72" s="560"/>
      <c r="DR72" s="560"/>
      <c r="DS72" s="560"/>
      <c r="DT72" s="560"/>
      <c r="DU72" s="560"/>
      <c r="DV72" s="560"/>
      <c r="DW72" s="560"/>
      <c r="DX72" s="560"/>
      <c r="DY72" s="560"/>
      <c r="DZ72" s="560"/>
      <c r="EA72" s="560"/>
      <c r="EB72" s="560"/>
      <c r="EC72" s="560"/>
      <c r="ED72" s="560"/>
      <c r="EE72" s="560"/>
      <c r="EF72" s="560"/>
      <c r="EG72" s="560"/>
      <c r="EH72" s="560"/>
      <c r="EI72" s="560"/>
      <c r="EJ72" s="558"/>
    </row>
    <row r="73" spans="1:140" s="502" customFormat="1" ht="18" customHeight="1" x14ac:dyDescent="0.3">
      <c r="A73" s="451">
        <v>65</v>
      </c>
      <c r="B73" s="455" t="s">
        <v>1146</v>
      </c>
      <c r="C73" s="453" t="s">
        <v>502</v>
      </c>
      <c r="D73" s="454">
        <v>3000</v>
      </c>
      <c r="E73" s="424" t="s">
        <v>924</v>
      </c>
      <c r="F73" s="454" t="s">
        <v>1057</v>
      </c>
      <c r="G73" s="424" t="s">
        <v>1205</v>
      </c>
      <c r="H73" s="455" t="s">
        <v>505</v>
      </c>
      <c r="I73" s="453"/>
      <c r="J73" s="453"/>
      <c r="K73" s="456"/>
      <c r="L73" s="549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0"/>
      <c r="AQ73" s="560"/>
      <c r="AR73" s="560"/>
      <c r="AS73" s="560"/>
      <c r="AT73" s="560"/>
      <c r="AU73" s="560"/>
      <c r="AV73" s="560"/>
      <c r="AW73" s="560"/>
      <c r="AX73" s="560"/>
      <c r="AY73" s="560"/>
      <c r="AZ73" s="560"/>
      <c r="BA73" s="560"/>
      <c r="BB73" s="560"/>
      <c r="BC73" s="560"/>
      <c r="BD73" s="560"/>
      <c r="BE73" s="560"/>
      <c r="BF73" s="560"/>
      <c r="BG73" s="560"/>
      <c r="BH73" s="560"/>
      <c r="BI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CG73" s="560"/>
      <c r="CH73" s="560"/>
      <c r="CI73" s="560"/>
      <c r="CJ73" s="560"/>
      <c r="CK73" s="560"/>
      <c r="CL73" s="560"/>
      <c r="CM73" s="560"/>
      <c r="CN73" s="560"/>
      <c r="CO73" s="560"/>
      <c r="CP73" s="560"/>
      <c r="CQ73" s="560"/>
      <c r="CR73" s="560"/>
      <c r="CS73" s="560"/>
      <c r="CT73" s="560"/>
      <c r="CU73" s="560"/>
      <c r="CV73" s="560"/>
      <c r="CW73" s="560"/>
      <c r="CX73" s="560"/>
      <c r="CY73" s="560"/>
      <c r="CZ73" s="560"/>
      <c r="DA73" s="560"/>
      <c r="DB73" s="560"/>
      <c r="DC73" s="560"/>
      <c r="DD73" s="560"/>
      <c r="DE73" s="560"/>
      <c r="DF73" s="560"/>
      <c r="DG73" s="560"/>
      <c r="DH73" s="560"/>
      <c r="DI73" s="560"/>
      <c r="DJ73" s="560"/>
      <c r="DK73" s="560"/>
      <c r="DL73" s="560"/>
      <c r="DM73" s="560"/>
      <c r="DN73" s="560"/>
      <c r="DO73" s="560"/>
      <c r="DP73" s="560"/>
      <c r="DQ73" s="560"/>
      <c r="DR73" s="560"/>
      <c r="DS73" s="560"/>
      <c r="DT73" s="560"/>
      <c r="DU73" s="560"/>
      <c r="DV73" s="560"/>
      <c r="DW73" s="560"/>
      <c r="DX73" s="560"/>
      <c r="DY73" s="560"/>
      <c r="DZ73" s="560"/>
      <c r="EA73" s="560"/>
      <c r="EB73" s="560"/>
      <c r="EC73" s="560"/>
      <c r="ED73" s="560"/>
      <c r="EE73" s="560"/>
      <c r="EF73" s="560"/>
      <c r="EG73" s="560"/>
      <c r="EH73" s="560"/>
      <c r="EI73" s="560"/>
      <c r="EJ73" s="558"/>
    </row>
    <row r="74" spans="1:140" s="502" customFormat="1" ht="18" customHeight="1" x14ac:dyDescent="0.3">
      <c r="A74" s="451">
        <v>66</v>
      </c>
      <c r="B74" s="455" t="s">
        <v>1146</v>
      </c>
      <c r="C74" s="453" t="s">
        <v>502</v>
      </c>
      <c r="D74" s="454">
        <v>7000</v>
      </c>
      <c r="E74" s="424" t="s">
        <v>925</v>
      </c>
      <c r="F74" s="454" t="s">
        <v>1058</v>
      </c>
      <c r="G74" s="424" t="s">
        <v>1206</v>
      </c>
      <c r="H74" s="455" t="s">
        <v>505</v>
      </c>
      <c r="I74" s="453"/>
      <c r="J74" s="453"/>
      <c r="K74" s="456"/>
      <c r="L74" s="549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0"/>
      <c r="Y74" s="560"/>
      <c r="Z74" s="560"/>
      <c r="AA74" s="560"/>
      <c r="AB74" s="560"/>
      <c r="AC74" s="560"/>
      <c r="AD74" s="560"/>
      <c r="AE74" s="560"/>
      <c r="AF74" s="560"/>
      <c r="AG74" s="560"/>
      <c r="AH74" s="560"/>
      <c r="AI74" s="560"/>
      <c r="AJ74" s="560"/>
      <c r="AK74" s="560"/>
      <c r="AL74" s="560"/>
      <c r="AM74" s="560"/>
      <c r="AN74" s="560"/>
      <c r="AO74" s="560"/>
      <c r="AP74" s="560"/>
      <c r="AQ74" s="560"/>
      <c r="AR74" s="560"/>
      <c r="AS74" s="560"/>
      <c r="AT74" s="560"/>
      <c r="AU74" s="560"/>
      <c r="AV74" s="560"/>
      <c r="AW74" s="560"/>
      <c r="AX74" s="560"/>
      <c r="AY74" s="560"/>
      <c r="AZ74" s="560"/>
      <c r="BA74" s="560"/>
      <c r="BB74" s="560"/>
      <c r="BC74" s="560"/>
      <c r="BD74" s="560"/>
      <c r="BE74" s="560"/>
      <c r="BF74" s="560"/>
      <c r="BG74" s="560"/>
      <c r="BH74" s="560"/>
      <c r="BI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560"/>
      <c r="BU74" s="560"/>
      <c r="BV74" s="560"/>
      <c r="BW74" s="560"/>
      <c r="BX74" s="560"/>
      <c r="BY74" s="560"/>
      <c r="BZ74" s="560"/>
      <c r="CA74" s="560"/>
      <c r="CB74" s="560"/>
      <c r="CC74" s="560"/>
      <c r="CD74" s="560"/>
      <c r="CE74" s="560"/>
      <c r="CF74" s="560"/>
      <c r="CG74" s="560"/>
      <c r="CH74" s="560"/>
      <c r="CI74" s="560"/>
      <c r="CJ74" s="560"/>
      <c r="CK74" s="560"/>
      <c r="CL74" s="560"/>
      <c r="CM74" s="560"/>
      <c r="CN74" s="560"/>
      <c r="CO74" s="560"/>
      <c r="CP74" s="560"/>
      <c r="CQ74" s="560"/>
      <c r="CR74" s="560"/>
      <c r="CS74" s="560"/>
      <c r="CT74" s="560"/>
      <c r="CU74" s="560"/>
      <c r="CV74" s="560"/>
      <c r="CW74" s="560"/>
      <c r="CX74" s="560"/>
      <c r="CY74" s="560"/>
      <c r="CZ74" s="560"/>
      <c r="DA74" s="560"/>
      <c r="DB74" s="560"/>
      <c r="DC74" s="560"/>
      <c r="DD74" s="560"/>
      <c r="DE74" s="560"/>
      <c r="DF74" s="560"/>
      <c r="DG74" s="560"/>
      <c r="DH74" s="560"/>
      <c r="DI74" s="560"/>
      <c r="DJ74" s="560"/>
      <c r="DK74" s="560"/>
      <c r="DL74" s="560"/>
      <c r="DM74" s="560"/>
      <c r="DN74" s="560"/>
      <c r="DO74" s="560"/>
      <c r="DP74" s="560"/>
      <c r="DQ74" s="560"/>
      <c r="DR74" s="560"/>
      <c r="DS74" s="560"/>
      <c r="DT74" s="560"/>
      <c r="DU74" s="560"/>
      <c r="DV74" s="560"/>
      <c r="DW74" s="560"/>
      <c r="DX74" s="560"/>
      <c r="DY74" s="560"/>
      <c r="DZ74" s="560"/>
      <c r="EA74" s="560"/>
      <c r="EB74" s="560"/>
      <c r="EC74" s="560"/>
      <c r="ED74" s="560"/>
      <c r="EE74" s="560"/>
      <c r="EF74" s="560"/>
      <c r="EG74" s="560"/>
      <c r="EH74" s="560"/>
      <c r="EI74" s="560"/>
      <c r="EJ74" s="558"/>
    </row>
    <row r="75" spans="1:140" s="502" customFormat="1" ht="18" customHeight="1" x14ac:dyDescent="0.3">
      <c r="A75" s="451">
        <v>67</v>
      </c>
      <c r="B75" s="455" t="s">
        <v>1146</v>
      </c>
      <c r="C75" s="453" t="s">
        <v>502</v>
      </c>
      <c r="D75" s="454">
        <v>2000</v>
      </c>
      <c r="E75" s="424" t="s">
        <v>926</v>
      </c>
      <c r="F75" s="454" t="s">
        <v>1059</v>
      </c>
      <c r="G75" s="424" t="s">
        <v>1207</v>
      </c>
      <c r="H75" s="455" t="s">
        <v>505</v>
      </c>
      <c r="I75" s="453"/>
      <c r="J75" s="453"/>
      <c r="K75" s="456"/>
      <c r="L75" s="549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560"/>
      <c r="AB75" s="560"/>
      <c r="AC75" s="560"/>
      <c r="AD75" s="560"/>
      <c r="AE75" s="560"/>
      <c r="AF75" s="560"/>
      <c r="AG75" s="560"/>
      <c r="AH75" s="560"/>
      <c r="AI75" s="560"/>
      <c r="AJ75" s="560"/>
      <c r="AK75" s="560"/>
      <c r="AL75" s="560"/>
      <c r="AM75" s="560"/>
      <c r="AN75" s="560"/>
      <c r="AO75" s="560"/>
      <c r="AP75" s="560"/>
      <c r="AQ75" s="560"/>
      <c r="AR75" s="560"/>
      <c r="AS75" s="560"/>
      <c r="AT75" s="560"/>
      <c r="AU75" s="560"/>
      <c r="AV75" s="560"/>
      <c r="AW75" s="560"/>
      <c r="AX75" s="560"/>
      <c r="AY75" s="560"/>
      <c r="AZ75" s="560"/>
      <c r="BA75" s="560"/>
      <c r="BB75" s="560"/>
      <c r="BC75" s="560"/>
      <c r="BD75" s="560"/>
      <c r="BE75" s="560"/>
      <c r="BF75" s="560"/>
      <c r="BG75" s="560"/>
      <c r="BH75" s="560"/>
      <c r="BI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560"/>
      <c r="BU75" s="560"/>
      <c r="BV75" s="560"/>
      <c r="BW75" s="560"/>
      <c r="BX75" s="560"/>
      <c r="BY75" s="560"/>
      <c r="BZ75" s="560"/>
      <c r="CA75" s="560"/>
      <c r="CB75" s="560"/>
      <c r="CC75" s="560"/>
      <c r="CD75" s="560"/>
      <c r="CE75" s="560"/>
      <c r="CF75" s="560"/>
      <c r="CG75" s="560"/>
      <c r="CH75" s="560"/>
      <c r="CI75" s="560"/>
      <c r="CJ75" s="560"/>
      <c r="CK75" s="560"/>
      <c r="CL75" s="560"/>
      <c r="CM75" s="560"/>
      <c r="CN75" s="560"/>
      <c r="CO75" s="560"/>
      <c r="CP75" s="560"/>
      <c r="CQ75" s="560"/>
      <c r="CR75" s="560"/>
      <c r="CS75" s="560"/>
      <c r="CT75" s="560"/>
      <c r="CU75" s="560"/>
      <c r="CV75" s="560"/>
      <c r="CW75" s="560"/>
      <c r="CX75" s="560"/>
      <c r="CY75" s="560"/>
      <c r="CZ75" s="560"/>
      <c r="DA75" s="560"/>
      <c r="DB75" s="560"/>
      <c r="DC75" s="560"/>
      <c r="DD75" s="560"/>
      <c r="DE75" s="560"/>
      <c r="DF75" s="560"/>
      <c r="DG75" s="560"/>
      <c r="DH75" s="560"/>
      <c r="DI75" s="560"/>
      <c r="DJ75" s="560"/>
      <c r="DK75" s="560"/>
      <c r="DL75" s="560"/>
      <c r="DM75" s="560"/>
      <c r="DN75" s="560"/>
      <c r="DO75" s="560"/>
      <c r="DP75" s="560"/>
      <c r="DQ75" s="560"/>
      <c r="DR75" s="560"/>
      <c r="DS75" s="560"/>
      <c r="DT75" s="560"/>
      <c r="DU75" s="560"/>
      <c r="DV75" s="560"/>
      <c r="DW75" s="560"/>
      <c r="DX75" s="560"/>
      <c r="DY75" s="560"/>
      <c r="DZ75" s="560"/>
      <c r="EA75" s="560"/>
      <c r="EB75" s="560"/>
      <c r="EC75" s="560"/>
      <c r="ED75" s="560"/>
      <c r="EE75" s="560"/>
      <c r="EF75" s="560"/>
      <c r="EG75" s="560"/>
      <c r="EH75" s="560"/>
      <c r="EI75" s="560"/>
      <c r="EJ75" s="558"/>
    </row>
    <row r="76" spans="1:140" s="502" customFormat="1" ht="18" customHeight="1" x14ac:dyDescent="0.3">
      <c r="A76" s="451">
        <v>68</v>
      </c>
      <c r="B76" s="455" t="s">
        <v>1146</v>
      </c>
      <c r="C76" s="453" t="s">
        <v>502</v>
      </c>
      <c r="D76" s="454">
        <v>3000</v>
      </c>
      <c r="E76" s="424" t="s">
        <v>927</v>
      </c>
      <c r="F76" s="454" t="s">
        <v>1060</v>
      </c>
      <c r="G76" s="424" t="s">
        <v>1208</v>
      </c>
      <c r="H76" s="455" t="s">
        <v>505</v>
      </c>
      <c r="I76" s="453"/>
      <c r="J76" s="453"/>
      <c r="K76" s="456"/>
      <c r="L76" s="549"/>
      <c r="M76" s="560"/>
      <c r="N76" s="560"/>
      <c r="O76" s="560"/>
      <c r="P76" s="560"/>
      <c r="Q76" s="560"/>
      <c r="R76" s="560"/>
      <c r="S76" s="560"/>
      <c r="T76" s="560"/>
      <c r="U76" s="560"/>
      <c r="V76" s="560"/>
      <c r="W76" s="560"/>
      <c r="X76" s="560"/>
      <c r="Y76" s="560"/>
      <c r="Z76" s="560"/>
      <c r="AA76" s="560"/>
      <c r="AB76" s="560"/>
      <c r="AC76" s="560"/>
      <c r="AD76" s="560"/>
      <c r="AE76" s="560"/>
      <c r="AF76" s="560"/>
      <c r="AG76" s="560"/>
      <c r="AH76" s="560"/>
      <c r="AI76" s="560"/>
      <c r="AJ76" s="560"/>
      <c r="AK76" s="560"/>
      <c r="AL76" s="560"/>
      <c r="AM76" s="560"/>
      <c r="AN76" s="560"/>
      <c r="AO76" s="560"/>
      <c r="AP76" s="560"/>
      <c r="AQ76" s="560"/>
      <c r="AR76" s="560"/>
      <c r="AS76" s="560"/>
      <c r="AT76" s="560"/>
      <c r="AU76" s="560"/>
      <c r="AV76" s="560"/>
      <c r="AW76" s="560"/>
      <c r="AX76" s="560"/>
      <c r="AY76" s="560"/>
      <c r="AZ76" s="560"/>
      <c r="BA76" s="560"/>
      <c r="BB76" s="560"/>
      <c r="BC76" s="560"/>
      <c r="BD76" s="560"/>
      <c r="BE76" s="560"/>
      <c r="BF76" s="560"/>
      <c r="BG76" s="560"/>
      <c r="BH76" s="560"/>
      <c r="BI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560"/>
      <c r="BU76" s="560"/>
      <c r="BV76" s="560"/>
      <c r="BW76" s="560"/>
      <c r="BX76" s="560"/>
      <c r="BY76" s="560"/>
      <c r="BZ76" s="560"/>
      <c r="CA76" s="560"/>
      <c r="CB76" s="560"/>
      <c r="CC76" s="560"/>
      <c r="CD76" s="560"/>
      <c r="CE76" s="560"/>
      <c r="CF76" s="560"/>
      <c r="CG76" s="560"/>
      <c r="CH76" s="560"/>
      <c r="CI76" s="560"/>
      <c r="CJ76" s="560"/>
      <c r="CK76" s="560"/>
      <c r="CL76" s="560"/>
      <c r="CM76" s="560"/>
      <c r="CN76" s="560"/>
      <c r="CO76" s="560"/>
      <c r="CP76" s="560"/>
      <c r="CQ76" s="560"/>
      <c r="CR76" s="560"/>
      <c r="CS76" s="560"/>
      <c r="CT76" s="560"/>
      <c r="CU76" s="560"/>
      <c r="CV76" s="560"/>
      <c r="CW76" s="560"/>
      <c r="CX76" s="560"/>
      <c r="CY76" s="560"/>
      <c r="CZ76" s="560"/>
      <c r="DA76" s="560"/>
      <c r="DB76" s="560"/>
      <c r="DC76" s="560"/>
      <c r="DD76" s="560"/>
      <c r="DE76" s="560"/>
      <c r="DF76" s="560"/>
      <c r="DG76" s="560"/>
      <c r="DH76" s="560"/>
      <c r="DI76" s="560"/>
      <c r="DJ76" s="560"/>
      <c r="DK76" s="560"/>
      <c r="DL76" s="560"/>
      <c r="DM76" s="560"/>
      <c r="DN76" s="560"/>
      <c r="DO76" s="560"/>
      <c r="DP76" s="560"/>
      <c r="DQ76" s="560"/>
      <c r="DR76" s="560"/>
      <c r="DS76" s="560"/>
      <c r="DT76" s="560"/>
      <c r="DU76" s="560"/>
      <c r="DV76" s="560"/>
      <c r="DW76" s="560"/>
      <c r="DX76" s="560"/>
      <c r="DY76" s="560"/>
      <c r="DZ76" s="560"/>
      <c r="EA76" s="560"/>
      <c r="EB76" s="560"/>
      <c r="EC76" s="560"/>
      <c r="ED76" s="560"/>
      <c r="EE76" s="560"/>
      <c r="EF76" s="560"/>
      <c r="EG76" s="560"/>
      <c r="EH76" s="560"/>
      <c r="EI76" s="560"/>
      <c r="EJ76" s="558"/>
    </row>
    <row r="77" spans="1:140" s="502" customFormat="1" ht="18" customHeight="1" x14ac:dyDescent="0.3">
      <c r="A77" s="451">
        <v>69</v>
      </c>
      <c r="B77" s="455" t="s">
        <v>1146</v>
      </c>
      <c r="C77" s="453" t="s">
        <v>502</v>
      </c>
      <c r="D77" s="454">
        <v>11000</v>
      </c>
      <c r="E77" s="424" t="s">
        <v>896</v>
      </c>
      <c r="F77" s="454" t="s">
        <v>1030</v>
      </c>
      <c r="G77" s="424" t="s">
        <v>1176</v>
      </c>
      <c r="H77" s="455" t="s">
        <v>504</v>
      </c>
      <c r="I77" s="453"/>
      <c r="J77" s="453"/>
      <c r="K77" s="456"/>
      <c r="L77" s="549"/>
      <c r="M77" s="560"/>
      <c r="N77" s="560"/>
      <c r="O77" s="560"/>
      <c r="P77" s="560"/>
      <c r="Q77" s="560"/>
      <c r="R77" s="560"/>
      <c r="S77" s="560"/>
      <c r="T77" s="560"/>
      <c r="U77" s="560"/>
      <c r="V77" s="560"/>
      <c r="W77" s="560"/>
      <c r="X77" s="560"/>
      <c r="Y77" s="560"/>
      <c r="Z77" s="560"/>
      <c r="AA77" s="560"/>
      <c r="AB77" s="560"/>
      <c r="AC77" s="560"/>
      <c r="AD77" s="560"/>
      <c r="AE77" s="560"/>
      <c r="AF77" s="560"/>
      <c r="AG77" s="560"/>
      <c r="AH77" s="560"/>
      <c r="AI77" s="560"/>
      <c r="AJ77" s="560"/>
      <c r="AK77" s="560"/>
      <c r="AL77" s="560"/>
      <c r="AM77" s="560"/>
      <c r="AN77" s="560"/>
      <c r="AO77" s="560"/>
      <c r="AP77" s="560"/>
      <c r="AQ77" s="560"/>
      <c r="AR77" s="560"/>
      <c r="AS77" s="560"/>
      <c r="AT77" s="560"/>
      <c r="AU77" s="560"/>
      <c r="AV77" s="560"/>
      <c r="AW77" s="560"/>
      <c r="AX77" s="560"/>
      <c r="AY77" s="560"/>
      <c r="AZ77" s="560"/>
      <c r="BA77" s="560"/>
      <c r="BB77" s="560"/>
      <c r="BC77" s="560"/>
      <c r="BD77" s="560"/>
      <c r="BE77" s="560"/>
      <c r="BF77" s="560"/>
      <c r="BG77" s="560"/>
      <c r="BH77" s="560"/>
      <c r="BI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560"/>
      <c r="BU77" s="560"/>
      <c r="BV77" s="560"/>
      <c r="BW77" s="560"/>
      <c r="BX77" s="560"/>
      <c r="BY77" s="560"/>
      <c r="BZ77" s="560"/>
      <c r="CA77" s="560"/>
      <c r="CB77" s="560"/>
      <c r="CC77" s="560"/>
      <c r="CD77" s="560"/>
      <c r="CE77" s="560"/>
      <c r="CF77" s="560"/>
      <c r="CG77" s="560"/>
      <c r="CH77" s="560"/>
      <c r="CI77" s="560"/>
      <c r="CJ77" s="560"/>
      <c r="CK77" s="560"/>
      <c r="CL77" s="560"/>
      <c r="CM77" s="560"/>
      <c r="CN77" s="560"/>
      <c r="CO77" s="560"/>
      <c r="CP77" s="560"/>
      <c r="CQ77" s="560"/>
      <c r="CR77" s="560"/>
      <c r="CS77" s="560"/>
      <c r="CT77" s="560"/>
      <c r="CU77" s="560"/>
      <c r="CV77" s="560"/>
      <c r="CW77" s="560"/>
      <c r="CX77" s="560"/>
      <c r="CY77" s="560"/>
      <c r="CZ77" s="560"/>
      <c r="DA77" s="560"/>
      <c r="DB77" s="560"/>
      <c r="DC77" s="560"/>
      <c r="DD77" s="560"/>
      <c r="DE77" s="560"/>
      <c r="DF77" s="560"/>
      <c r="DG77" s="560"/>
      <c r="DH77" s="560"/>
      <c r="DI77" s="560"/>
      <c r="DJ77" s="560"/>
      <c r="DK77" s="560"/>
      <c r="DL77" s="560"/>
      <c r="DM77" s="560"/>
      <c r="DN77" s="560"/>
      <c r="DO77" s="560"/>
      <c r="DP77" s="560"/>
      <c r="DQ77" s="560"/>
      <c r="DR77" s="560"/>
      <c r="DS77" s="560"/>
      <c r="DT77" s="560"/>
      <c r="DU77" s="560"/>
      <c r="DV77" s="560"/>
      <c r="DW77" s="560"/>
      <c r="DX77" s="560"/>
      <c r="DY77" s="560"/>
      <c r="DZ77" s="560"/>
      <c r="EA77" s="560"/>
      <c r="EB77" s="560"/>
      <c r="EC77" s="560"/>
      <c r="ED77" s="560"/>
      <c r="EE77" s="560"/>
      <c r="EF77" s="560"/>
      <c r="EG77" s="560"/>
      <c r="EH77" s="560"/>
      <c r="EI77" s="560"/>
      <c r="EJ77" s="558"/>
    </row>
    <row r="78" spans="1:140" s="502" customFormat="1" ht="18" customHeight="1" x14ac:dyDescent="0.3">
      <c r="A78" s="451">
        <v>70</v>
      </c>
      <c r="B78" s="455" t="s">
        <v>1147</v>
      </c>
      <c r="C78" s="453" t="s">
        <v>502</v>
      </c>
      <c r="D78" s="454">
        <v>2000</v>
      </c>
      <c r="E78" s="424" t="s">
        <v>928</v>
      </c>
      <c r="F78" s="454" t="s">
        <v>1061</v>
      </c>
      <c r="G78" s="424" t="s">
        <v>1209</v>
      </c>
      <c r="H78" s="455" t="s">
        <v>503</v>
      </c>
      <c r="I78" s="453"/>
      <c r="J78" s="453"/>
      <c r="K78" s="456"/>
      <c r="L78" s="549"/>
      <c r="M78" s="560"/>
      <c r="N78" s="560"/>
      <c r="O78" s="560"/>
      <c r="P78" s="560"/>
      <c r="Q78" s="560"/>
      <c r="R78" s="560"/>
      <c r="S78" s="560"/>
      <c r="T78" s="560"/>
      <c r="U78" s="560"/>
      <c r="V78" s="560"/>
      <c r="W78" s="560"/>
      <c r="X78" s="560"/>
      <c r="Y78" s="560"/>
      <c r="Z78" s="560"/>
      <c r="AA78" s="560"/>
      <c r="AB78" s="560"/>
      <c r="AC78" s="560"/>
      <c r="AD78" s="560"/>
      <c r="AE78" s="560"/>
      <c r="AF78" s="560"/>
      <c r="AG78" s="560"/>
      <c r="AH78" s="560"/>
      <c r="AI78" s="560"/>
      <c r="AJ78" s="560"/>
      <c r="AK78" s="560"/>
      <c r="AL78" s="560"/>
      <c r="AM78" s="560"/>
      <c r="AN78" s="560"/>
      <c r="AO78" s="560"/>
      <c r="AP78" s="560"/>
      <c r="AQ78" s="560"/>
      <c r="AR78" s="560"/>
      <c r="AS78" s="560"/>
      <c r="AT78" s="560"/>
      <c r="AU78" s="560"/>
      <c r="AV78" s="560"/>
      <c r="AW78" s="560"/>
      <c r="AX78" s="560"/>
      <c r="AY78" s="560"/>
      <c r="AZ78" s="560"/>
      <c r="BA78" s="560"/>
      <c r="BB78" s="560"/>
      <c r="BC78" s="560"/>
      <c r="BD78" s="560"/>
      <c r="BE78" s="560"/>
      <c r="BF78" s="560"/>
      <c r="BG78" s="560"/>
      <c r="BH78" s="560"/>
      <c r="BI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560"/>
      <c r="BU78" s="560"/>
      <c r="BV78" s="560"/>
      <c r="BW78" s="560"/>
      <c r="BX78" s="560"/>
      <c r="BY78" s="560"/>
      <c r="BZ78" s="560"/>
      <c r="CA78" s="560"/>
      <c r="CB78" s="560"/>
      <c r="CC78" s="560"/>
      <c r="CD78" s="560"/>
      <c r="CE78" s="560"/>
      <c r="CF78" s="560"/>
      <c r="CG78" s="560"/>
      <c r="CH78" s="560"/>
      <c r="CI78" s="560"/>
      <c r="CJ78" s="560"/>
      <c r="CK78" s="560"/>
      <c r="CL78" s="560"/>
      <c r="CM78" s="560"/>
      <c r="CN78" s="560"/>
      <c r="CO78" s="560"/>
      <c r="CP78" s="560"/>
      <c r="CQ78" s="560"/>
      <c r="CR78" s="560"/>
      <c r="CS78" s="560"/>
      <c r="CT78" s="560"/>
      <c r="CU78" s="560"/>
      <c r="CV78" s="560"/>
      <c r="CW78" s="560"/>
      <c r="CX78" s="560"/>
      <c r="CY78" s="560"/>
      <c r="CZ78" s="560"/>
      <c r="DA78" s="560"/>
      <c r="DB78" s="560"/>
      <c r="DC78" s="560"/>
      <c r="DD78" s="560"/>
      <c r="DE78" s="560"/>
      <c r="DF78" s="560"/>
      <c r="DG78" s="560"/>
      <c r="DH78" s="560"/>
      <c r="DI78" s="560"/>
      <c r="DJ78" s="560"/>
      <c r="DK78" s="560"/>
      <c r="DL78" s="560"/>
      <c r="DM78" s="560"/>
      <c r="DN78" s="560"/>
      <c r="DO78" s="560"/>
      <c r="DP78" s="560"/>
      <c r="DQ78" s="560"/>
      <c r="DR78" s="560"/>
      <c r="DS78" s="560"/>
      <c r="DT78" s="560"/>
      <c r="DU78" s="560"/>
      <c r="DV78" s="560"/>
      <c r="DW78" s="560"/>
      <c r="DX78" s="560"/>
      <c r="DY78" s="560"/>
      <c r="DZ78" s="560"/>
      <c r="EA78" s="560"/>
      <c r="EB78" s="560"/>
      <c r="EC78" s="560"/>
      <c r="ED78" s="560"/>
      <c r="EE78" s="560"/>
      <c r="EF78" s="560"/>
      <c r="EG78" s="560"/>
      <c r="EH78" s="560"/>
      <c r="EI78" s="560"/>
      <c r="EJ78" s="558"/>
    </row>
    <row r="79" spans="1:140" s="502" customFormat="1" ht="18" customHeight="1" x14ac:dyDescent="0.3">
      <c r="A79" s="451">
        <v>71</v>
      </c>
      <c r="B79" s="455" t="s">
        <v>1147</v>
      </c>
      <c r="C79" s="453" t="s">
        <v>502</v>
      </c>
      <c r="D79" s="454">
        <v>500</v>
      </c>
      <c r="E79" s="424" t="s">
        <v>929</v>
      </c>
      <c r="F79" s="454" t="s">
        <v>1062</v>
      </c>
      <c r="G79" s="424" t="s">
        <v>1210</v>
      </c>
      <c r="H79" s="455" t="s">
        <v>505</v>
      </c>
      <c r="I79" s="453"/>
      <c r="J79" s="453"/>
      <c r="K79" s="456"/>
      <c r="L79" s="549"/>
      <c r="M79" s="560"/>
      <c r="N79" s="560"/>
      <c r="O79" s="560"/>
      <c r="P79" s="560"/>
      <c r="Q79" s="560"/>
      <c r="R79" s="560"/>
      <c r="S79" s="560"/>
      <c r="T79" s="560"/>
      <c r="U79" s="560"/>
      <c r="V79" s="560"/>
      <c r="W79" s="560"/>
      <c r="X79" s="560"/>
      <c r="Y79" s="560"/>
      <c r="Z79" s="560"/>
      <c r="AA79" s="560"/>
      <c r="AB79" s="560"/>
      <c r="AC79" s="560"/>
      <c r="AD79" s="560"/>
      <c r="AE79" s="560"/>
      <c r="AF79" s="560"/>
      <c r="AG79" s="560"/>
      <c r="AH79" s="560"/>
      <c r="AI79" s="560"/>
      <c r="AJ79" s="560"/>
      <c r="AK79" s="560"/>
      <c r="AL79" s="560"/>
      <c r="AM79" s="560"/>
      <c r="AN79" s="560"/>
      <c r="AO79" s="560"/>
      <c r="AP79" s="560"/>
      <c r="AQ79" s="560"/>
      <c r="AR79" s="560"/>
      <c r="AS79" s="560"/>
      <c r="AT79" s="560"/>
      <c r="AU79" s="560"/>
      <c r="AV79" s="560"/>
      <c r="AW79" s="560"/>
      <c r="AX79" s="560"/>
      <c r="AY79" s="560"/>
      <c r="AZ79" s="560"/>
      <c r="BA79" s="560"/>
      <c r="BB79" s="560"/>
      <c r="BC79" s="560"/>
      <c r="BD79" s="560"/>
      <c r="BE79" s="560"/>
      <c r="BF79" s="560"/>
      <c r="BG79" s="560"/>
      <c r="BH79" s="560"/>
      <c r="BI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560"/>
      <c r="BU79" s="560"/>
      <c r="BV79" s="560"/>
      <c r="BW79" s="560"/>
      <c r="BX79" s="560"/>
      <c r="BY79" s="560"/>
      <c r="BZ79" s="560"/>
      <c r="CA79" s="560"/>
      <c r="CB79" s="560"/>
      <c r="CC79" s="560"/>
      <c r="CD79" s="560"/>
      <c r="CE79" s="560"/>
      <c r="CF79" s="560"/>
      <c r="CG79" s="560"/>
      <c r="CH79" s="560"/>
      <c r="CI79" s="560"/>
      <c r="CJ79" s="560"/>
      <c r="CK79" s="560"/>
      <c r="CL79" s="560"/>
      <c r="CM79" s="560"/>
      <c r="CN79" s="560"/>
      <c r="CO79" s="560"/>
      <c r="CP79" s="560"/>
      <c r="CQ79" s="560"/>
      <c r="CR79" s="560"/>
      <c r="CS79" s="560"/>
      <c r="CT79" s="560"/>
      <c r="CU79" s="560"/>
      <c r="CV79" s="560"/>
      <c r="CW79" s="560"/>
      <c r="CX79" s="560"/>
      <c r="CY79" s="560"/>
      <c r="CZ79" s="560"/>
      <c r="DA79" s="560"/>
      <c r="DB79" s="560"/>
      <c r="DC79" s="560"/>
      <c r="DD79" s="560"/>
      <c r="DE79" s="560"/>
      <c r="DF79" s="560"/>
      <c r="DG79" s="560"/>
      <c r="DH79" s="560"/>
      <c r="DI79" s="560"/>
      <c r="DJ79" s="560"/>
      <c r="DK79" s="560"/>
      <c r="DL79" s="560"/>
      <c r="DM79" s="560"/>
      <c r="DN79" s="560"/>
      <c r="DO79" s="560"/>
      <c r="DP79" s="560"/>
      <c r="DQ79" s="560"/>
      <c r="DR79" s="560"/>
      <c r="DS79" s="560"/>
      <c r="DT79" s="560"/>
      <c r="DU79" s="560"/>
      <c r="DV79" s="560"/>
      <c r="DW79" s="560"/>
      <c r="DX79" s="560"/>
      <c r="DY79" s="560"/>
      <c r="DZ79" s="560"/>
      <c r="EA79" s="560"/>
      <c r="EB79" s="560"/>
      <c r="EC79" s="560"/>
      <c r="ED79" s="560"/>
      <c r="EE79" s="560"/>
      <c r="EF79" s="560"/>
      <c r="EG79" s="560"/>
      <c r="EH79" s="560"/>
      <c r="EI79" s="560"/>
      <c r="EJ79" s="558"/>
    </row>
    <row r="80" spans="1:140" s="502" customFormat="1" ht="18" customHeight="1" x14ac:dyDescent="0.3">
      <c r="A80" s="451">
        <v>72</v>
      </c>
      <c r="B80" s="455" t="s">
        <v>1147</v>
      </c>
      <c r="C80" s="453" t="s">
        <v>502</v>
      </c>
      <c r="D80" s="454">
        <v>1750</v>
      </c>
      <c r="E80" s="424" t="s">
        <v>930</v>
      </c>
      <c r="F80" s="454" t="s">
        <v>1063</v>
      </c>
      <c r="G80" s="424" t="s">
        <v>1211</v>
      </c>
      <c r="H80" s="455" t="s">
        <v>504</v>
      </c>
      <c r="I80" s="453"/>
      <c r="J80" s="453"/>
      <c r="K80" s="456"/>
      <c r="L80" s="549"/>
      <c r="M80" s="560"/>
      <c r="N80" s="560"/>
      <c r="O80" s="56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60"/>
      <c r="BB80" s="560"/>
      <c r="BC80" s="560"/>
      <c r="BD80" s="560"/>
      <c r="BE80" s="560"/>
      <c r="BF80" s="560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560"/>
      <c r="BU80" s="560"/>
      <c r="BV80" s="560"/>
      <c r="BW80" s="560"/>
      <c r="BX80" s="560"/>
      <c r="BY80" s="560"/>
      <c r="BZ80" s="560"/>
      <c r="CA80" s="560"/>
      <c r="CB80" s="560"/>
      <c r="CC80" s="560"/>
      <c r="CD80" s="560"/>
      <c r="CE80" s="560"/>
      <c r="CF80" s="560"/>
      <c r="CG80" s="560"/>
      <c r="CH80" s="560"/>
      <c r="CI80" s="560"/>
      <c r="CJ80" s="560"/>
      <c r="CK80" s="560"/>
      <c r="CL80" s="560"/>
      <c r="CM80" s="560"/>
      <c r="CN80" s="560"/>
      <c r="CO80" s="560"/>
      <c r="CP80" s="560"/>
      <c r="CQ80" s="560"/>
      <c r="CR80" s="560"/>
      <c r="CS80" s="560"/>
      <c r="CT80" s="560"/>
      <c r="CU80" s="560"/>
      <c r="CV80" s="560"/>
      <c r="CW80" s="560"/>
      <c r="CX80" s="560"/>
      <c r="CY80" s="560"/>
      <c r="CZ80" s="560"/>
      <c r="DA80" s="560"/>
      <c r="DB80" s="560"/>
      <c r="DC80" s="560"/>
      <c r="DD80" s="560"/>
      <c r="DE80" s="560"/>
      <c r="DF80" s="560"/>
      <c r="DG80" s="560"/>
      <c r="DH80" s="560"/>
      <c r="DI80" s="560"/>
      <c r="DJ80" s="560"/>
      <c r="DK80" s="560"/>
      <c r="DL80" s="560"/>
      <c r="DM80" s="560"/>
      <c r="DN80" s="560"/>
      <c r="DO80" s="560"/>
      <c r="DP80" s="560"/>
      <c r="DQ80" s="560"/>
      <c r="DR80" s="560"/>
      <c r="DS80" s="560"/>
      <c r="DT80" s="560"/>
      <c r="DU80" s="560"/>
      <c r="DV80" s="560"/>
      <c r="DW80" s="560"/>
      <c r="DX80" s="560"/>
      <c r="DY80" s="560"/>
      <c r="DZ80" s="560"/>
      <c r="EA80" s="560"/>
      <c r="EB80" s="560"/>
      <c r="EC80" s="560"/>
      <c r="ED80" s="560"/>
      <c r="EE80" s="560"/>
      <c r="EF80" s="560"/>
      <c r="EG80" s="560"/>
      <c r="EH80" s="560"/>
      <c r="EI80" s="560"/>
      <c r="EJ80" s="558"/>
    </row>
    <row r="81" spans="1:140" s="502" customFormat="1" ht="18" customHeight="1" x14ac:dyDescent="0.3">
      <c r="A81" s="451">
        <v>73</v>
      </c>
      <c r="B81" s="455" t="s">
        <v>1147</v>
      </c>
      <c r="C81" s="453" t="s">
        <v>502</v>
      </c>
      <c r="D81" s="454">
        <v>3000</v>
      </c>
      <c r="E81" s="424" t="s">
        <v>931</v>
      </c>
      <c r="F81" s="454" t="s">
        <v>1064</v>
      </c>
      <c r="G81" s="424" t="s">
        <v>1212</v>
      </c>
      <c r="H81" s="455" t="s">
        <v>505</v>
      </c>
      <c r="I81" s="453"/>
      <c r="J81" s="453"/>
      <c r="K81" s="456"/>
      <c r="L81" s="549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0"/>
      <c r="AD81" s="560"/>
      <c r="AE81" s="560"/>
      <c r="AF81" s="560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60"/>
      <c r="AU81" s="560"/>
      <c r="AV81" s="560"/>
      <c r="AW81" s="560"/>
      <c r="AX81" s="560"/>
      <c r="AY81" s="560"/>
      <c r="AZ81" s="560"/>
      <c r="BA81" s="560"/>
      <c r="BB81" s="560"/>
      <c r="BC81" s="560"/>
      <c r="BD81" s="560"/>
      <c r="BE81" s="560"/>
      <c r="BF81" s="560"/>
      <c r="BG81" s="560"/>
      <c r="BH81" s="560"/>
      <c r="BI81" s="560"/>
      <c r="BJ81" s="560"/>
      <c r="BK81" s="560"/>
      <c r="BL81" s="560"/>
      <c r="BM81" s="560"/>
      <c r="BN81" s="560"/>
      <c r="BO81" s="560"/>
      <c r="BP81" s="560"/>
      <c r="BQ81" s="560"/>
      <c r="BR81" s="560"/>
      <c r="BS81" s="560"/>
      <c r="BT81" s="560"/>
      <c r="BU81" s="560"/>
      <c r="BV81" s="560"/>
      <c r="BW81" s="560"/>
      <c r="BX81" s="560"/>
      <c r="BY81" s="560"/>
      <c r="BZ81" s="560"/>
      <c r="CA81" s="560"/>
      <c r="CB81" s="560"/>
      <c r="CC81" s="560"/>
      <c r="CD81" s="560"/>
      <c r="CE81" s="560"/>
      <c r="CF81" s="560"/>
      <c r="CG81" s="560"/>
      <c r="CH81" s="560"/>
      <c r="CI81" s="560"/>
      <c r="CJ81" s="560"/>
      <c r="CK81" s="560"/>
      <c r="CL81" s="560"/>
      <c r="CM81" s="560"/>
      <c r="CN81" s="560"/>
      <c r="CO81" s="560"/>
      <c r="CP81" s="560"/>
      <c r="CQ81" s="560"/>
      <c r="CR81" s="560"/>
      <c r="CS81" s="560"/>
      <c r="CT81" s="560"/>
      <c r="CU81" s="560"/>
      <c r="CV81" s="560"/>
      <c r="CW81" s="560"/>
      <c r="CX81" s="560"/>
      <c r="CY81" s="560"/>
      <c r="CZ81" s="560"/>
      <c r="DA81" s="560"/>
      <c r="DB81" s="560"/>
      <c r="DC81" s="560"/>
      <c r="DD81" s="560"/>
      <c r="DE81" s="560"/>
      <c r="DF81" s="560"/>
      <c r="DG81" s="560"/>
      <c r="DH81" s="560"/>
      <c r="DI81" s="560"/>
      <c r="DJ81" s="560"/>
      <c r="DK81" s="560"/>
      <c r="DL81" s="560"/>
      <c r="DM81" s="560"/>
      <c r="DN81" s="560"/>
      <c r="DO81" s="560"/>
      <c r="DP81" s="560"/>
      <c r="DQ81" s="560"/>
      <c r="DR81" s="560"/>
      <c r="DS81" s="560"/>
      <c r="DT81" s="560"/>
      <c r="DU81" s="560"/>
      <c r="DV81" s="560"/>
      <c r="DW81" s="560"/>
      <c r="DX81" s="560"/>
      <c r="DY81" s="560"/>
      <c r="DZ81" s="560"/>
      <c r="EA81" s="560"/>
      <c r="EB81" s="560"/>
      <c r="EC81" s="560"/>
      <c r="ED81" s="560"/>
      <c r="EE81" s="560"/>
      <c r="EF81" s="560"/>
      <c r="EG81" s="560"/>
      <c r="EH81" s="560"/>
      <c r="EI81" s="560"/>
      <c r="EJ81" s="558"/>
    </row>
    <row r="82" spans="1:140" s="502" customFormat="1" ht="18" customHeight="1" x14ac:dyDescent="0.3">
      <c r="A82" s="451">
        <v>74</v>
      </c>
      <c r="B82" s="455" t="s">
        <v>1147</v>
      </c>
      <c r="C82" s="453" t="s">
        <v>502</v>
      </c>
      <c r="D82" s="454">
        <v>8667</v>
      </c>
      <c r="E82" s="424" t="s">
        <v>484</v>
      </c>
      <c r="F82" s="454" t="s">
        <v>496</v>
      </c>
      <c r="G82" s="424" t="s">
        <v>1213</v>
      </c>
      <c r="H82" s="455" t="s">
        <v>505</v>
      </c>
      <c r="I82" s="453"/>
      <c r="J82" s="453"/>
      <c r="K82" s="456"/>
      <c r="L82" s="549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560"/>
      <c r="AC82" s="560"/>
      <c r="AD82" s="560"/>
      <c r="AE82" s="560"/>
      <c r="AF82" s="560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AW82" s="560"/>
      <c r="AX82" s="560"/>
      <c r="AY82" s="560"/>
      <c r="AZ82" s="560"/>
      <c r="BA82" s="560"/>
      <c r="BB82" s="560"/>
      <c r="BC82" s="560"/>
      <c r="BD82" s="560"/>
      <c r="BE82" s="560"/>
      <c r="BF82" s="560"/>
      <c r="BG82" s="560"/>
      <c r="BH82" s="560"/>
      <c r="BI82" s="560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/>
      <c r="CC82" s="560"/>
      <c r="CD82" s="560"/>
      <c r="CE82" s="560"/>
      <c r="CF82" s="560"/>
      <c r="CG82" s="560"/>
      <c r="CH82" s="560"/>
      <c r="CI82" s="560"/>
      <c r="CJ82" s="560"/>
      <c r="CK82" s="560"/>
      <c r="CL82" s="560"/>
      <c r="CM82" s="560"/>
      <c r="CN82" s="560"/>
      <c r="CO82" s="560"/>
      <c r="CP82" s="560"/>
      <c r="CQ82" s="560"/>
      <c r="CR82" s="560"/>
      <c r="CS82" s="560"/>
      <c r="CT82" s="560"/>
      <c r="CU82" s="560"/>
      <c r="CV82" s="560"/>
      <c r="CW82" s="560"/>
      <c r="CX82" s="560"/>
      <c r="CY82" s="560"/>
      <c r="CZ82" s="560"/>
      <c r="DA82" s="560"/>
      <c r="DB82" s="560"/>
      <c r="DC82" s="560"/>
      <c r="DD82" s="560"/>
      <c r="DE82" s="560"/>
      <c r="DF82" s="560"/>
      <c r="DG82" s="560"/>
      <c r="DH82" s="560"/>
      <c r="DI82" s="560"/>
      <c r="DJ82" s="560"/>
      <c r="DK82" s="560"/>
      <c r="DL82" s="560"/>
      <c r="DM82" s="560"/>
      <c r="DN82" s="560"/>
      <c r="DO82" s="560"/>
      <c r="DP82" s="560"/>
      <c r="DQ82" s="560"/>
      <c r="DR82" s="560"/>
      <c r="DS82" s="560"/>
      <c r="DT82" s="560"/>
      <c r="DU82" s="560"/>
      <c r="DV82" s="560"/>
      <c r="DW82" s="560"/>
      <c r="DX82" s="560"/>
      <c r="DY82" s="560"/>
      <c r="DZ82" s="560"/>
      <c r="EA82" s="560"/>
      <c r="EB82" s="560"/>
      <c r="EC82" s="560"/>
      <c r="ED82" s="560"/>
      <c r="EE82" s="560"/>
      <c r="EF82" s="560"/>
      <c r="EG82" s="560"/>
      <c r="EH82" s="560"/>
      <c r="EI82" s="560"/>
      <c r="EJ82" s="558"/>
    </row>
    <row r="83" spans="1:140" s="502" customFormat="1" ht="18" customHeight="1" x14ac:dyDescent="0.3">
      <c r="A83" s="451">
        <v>75</v>
      </c>
      <c r="B83" s="455" t="s">
        <v>1147</v>
      </c>
      <c r="C83" s="453" t="s">
        <v>502</v>
      </c>
      <c r="D83" s="454">
        <v>2000</v>
      </c>
      <c r="E83" s="424" t="s">
        <v>932</v>
      </c>
      <c r="F83" s="454" t="s">
        <v>1065</v>
      </c>
      <c r="G83" s="424" t="s">
        <v>1214</v>
      </c>
      <c r="H83" s="455" t="s">
        <v>503</v>
      </c>
      <c r="I83" s="453"/>
      <c r="J83" s="453"/>
      <c r="K83" s="456"/>
      <c r="L83" s="549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560"/>
      <c r="AC83" s="560"/>
      <c r="AD83" s="560"/>
      <c r="AE83" s="560"/>
      <c r="AF83" s="560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AW83" s="560"/>
      <c r="AX83" s="560"/>
      <c r="AY83" s="560"/>
      <c r="AZ83" s="560"/>
      <c r="BA83" s="560"/>
      <c r="BB83" s="560"/>
      <c r="BC83" s="560"/>
      <c r="BD83" s="560"/>
      <c r="BE83" s="560"/>
      <c r="BF83" s="560"/>
      <c r="BG83" s="560"/>
      <c r="BH83" s="560"/>
      <c r="BI83" s="560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60"/>
      <c r="BU83" s="560"/>
      <c r="BV83" s="560"/>
      <c r="BW83" s="560"/>
      <c r="BX83" s="560"/>
      <c r="BY83" s="560"/>
      <c r="BZ83" s="560"/>
      <c r="CA83" s="560"/>
      <c r="CB83" s="560"/>
      <c r="CC83" s="560"/>
      <c r="CD83" s="560"/>
      <c r="CE83" s="560"/>
      <c r="CF83" s="560"/>
      <c r="CG83" s="560"/>
      <c r="CH83" s="560"/>
      <c r="CI83" s="560"/>
      <c r="CJ83" s="560"/>
      <c r="CK83" s="560"/>
      <c r="CL83" s="560"/>
      <c r="CM83" s="560"/>
      <c r="CN83" s="560"/>
      <c r="CO83" s="560"/>
      <c r="CP83" s="560"/>
      <c r="CQ83" s="560"/>
      <c r="CR83" s="560"/>
      <c r="CS83" s="560"/>
      <c r="CT83" s="560"/>
      <c r="CU83" s="560"/>
      <c r="CV83" s="560"/>
      <c r="CW83" s="560"/>
      <c r="CX83" s="560"/>
      <c r="CY83" s="560"/>
      <c r="CZ83" s="560"/>
      <c r="DA83" s="560"/>
      <c r="DB83" s="560"/>
      <c r="DC83" s="560"/>
      <c r="DD83" s="560"/>
      <c r="DE83" s="560"/>
      <c r="DF83" s="560"/>
      <c r="DG83" s="560"/>
      <c r="DH83" s="560"/>
      <c r="DI83" s="560"/>
      <c r="DJ83" s="560"/>
      <c r="DK83" s="560"/>
      <c r="DL83" s="560"/>
      <c r="DM83" s="560"/>
      <c r="DN83" s="560"/>
      <c r="DO83" s="560"/>
      <c r="DP83" s="560"/>
      <c r="DQ83" s="560"/>
      <c r="DR83" s="560"/>
      <c r="DS83" s="560"/>
      <c r="DT83" s="560"/>
      <c r="DU83" s="560"/>
      <c r="DV83" s="560"/>
      <c r="DW83" s="560"/>
      <c r="DX83" s="560"/>
      <c r="DY83" s="560"/>
      <c r="DZ83" s="560"/>
      <c r="EA83" s="560"/>
      <c r="EB83" s="560"/>
      <c r="EC83" s="560"/>
      <c r="ED83" s="560"/>
      <c r="EE83" s="560"/>
      <c r="EF83" s="560"/>
      <c r="EG83" s="560"/>
      <c r="EH83" s="560"/>
      <c r="EI83" s="560"/>
      <c r="EJ83" s="558"/>
    </row>
    <row r="84" spans="1:140" s="502" customFormat="1" ht="18" customHeight="1" x14ac:dyDescent="0.3">
      <c r="A84" s="451">
        <v>76</v>
      </c>
      <c r="B84" s="455" t="s">
        <v>1148</v>
      </c>
      <c r="C84" s="453" t="s">
        <v>502</v>
      </c>
      <c r="D84" s="454">
        <v>3000</v>
      </c>
      <c r="E84" s="424" t="s">
        <v>933</v>
      </c>
      <c r="F84" s="454" t="s">
        <v>1066</v>
      </c>
      <c r="G84" s="424" t="s">
        <v>1215</v>
      </c>
      <c r="H84" s="455" t="s">
        <v>505</v>
      </c>
      <c r="I84" s="453"/>
      <c r="J84" s="453"/>
      <c r="K84" s="456"/>
      <c r="L84" s="549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F84" s="560"/>
      <c r="BG84" s="560"/>
      <c r="BH84" s="560"/>
      <c r="BI84" s="560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60"/>
      <c r="BU84" s="560"/>
      <c r="BV84" s="560"/>
      <c r="BW84" s="560"/>
      <c r="BX84" s="560"/>
      <c r="BY84" s="560"/>
      <c r="BZ84" s="560"/>
      <c r="CA84" s="560"/>
      <c r="CB84" s="560"/>
      <c r="CC84" s="560"/>
      <c r="CD84" s="560"/>
      <c r="CE84" s="560"/>
      <c r="CF84" s="560"/>
      <c r="CG84" s="560"/>
      <c r="CH84" s="560"/>
      <c r="CI84" s="560"/>
      <c r="CJ84" s="560"/>
      <c r="CK84" s="560"/>
      <c r="CL84" s="560"/>
      <c r="CM84" s="560"/>
      <c r="CN84" s="560"/>
      <c r="CO84" s="560"/>
      <c r="CP84" s="560"/>
      <c r="CQ84" s="560"/>
      <c r="CR84" s="560"/>
      <c r="CS84" s="560"/>
      <c r="CT84" s="560"/>
      <c r="CU84" s="560"/>
      <c r="CV84" s="560"/>
      <c r="CW84" s="560"/>
      <c r="CX84" s="560"/>
      <c r="CY84" s="560"/>
      <c r="CZ84" s="560"/>
      <c r="DA84" s="560"/>
      <c r="DB84" s="560"/>
      <c r="DC84" s="560"/>
      <c r="DD84" s="560"/>
      <c r="DE84" s="560"/>
      <c r="DF84" s="560"/>
      <c r="DG84" s="560"/>
      <c r="DH84" s="560"/>
      <c r="DI84" s="560"/>
      <c r="DJ84" s="560"/>
      <c r="DK84" s="560"/>
      <c r="DL84" s="560"/>
      <c r="DM84" s="560"/>
      <c r="DN84" s="560"/>
      <c r="DO84" s="560"/>
      <c r="DP84" s="560"/>
      <c r="DQ84" s="560"/>
      <c r="DR84" s="560"/>
      <c r="DS84" s="560"/>
      <c r="DT84" s="560"/>
      <c r="DU84" s="560"/>
      <c r="DV84" s="560"/>
      <c r="DW84" s="560"/>
      <c r="DX84" s="560"/>
      <c r="DY84" s="560"/>
      <c r="DZ84" s="560"/>
      <c r="EA84" s="560"/>
      <c r="EB84" s="560"/>
      <c r="EC84" s="560"/>
      <c r="ED84" s="560"/>
      <c r="EE84" s="560"/>
      <c r="EF84" s="560"/>
      <c r="EG84" s="560"/>
      <c r="EH84" s="560"/>
      <c r="EI84" s="560"/>
      <c r="EJ84" s="558"/>
    </row>
    <row r="85" spans="1:140" s="502" customFormat="1" ht="18" customHeight="1" x14ac:dyDescent="0.3">
      <c r="A85" s="451">
        <v>77</v>
      </c>
      <c r="B85" s="455" t="s">
        <v>1148</v>
      </c>
      <c r="C85" s="453" t="s">
        <v>502</v>
      </c>
      <c r="D85" s="454">
        <v>5000</v>
      </c>
      <c r="E85" s="424" t="s">
        <v>934</v>
      </c>
      <c r="F85" s="454" t="s">
        <v>1067</v>
      </c>
      <c r="G85" s="424" t="s">
        <v>1216</v>
      </c>
      <c r="H85" s="455" t="s">
        <v>503</v>
      </c>
      <c r="I85" s="453"/>
      <c r="J85" s="453"/>
      <c r="K85" s="456"/>
      <c r="L85" s="549"/>
      <c r="M85" s="560"/>
      <c r="N85" s="560"/>
      <c r="O85" s="560"/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F85" s="560"/>
      <c r="BG85" s="560"/>
      <c r="BH85" s="560"/>
      <c r="BI85" s="560"/>
      <c r="BJ85" s="560"/>
      <c r="BK85" s="560"/>
      <c r="BL85" s="560"/>
      <c r="BM85" s="560"/>
      <c r="BN85" s="560"/>
      <c r="BO85" s="560"/>
      <c r="BP85" s="560"/>
      <c r="BQ85" s="560"/>
      <c r="BR85" s="560"/>
      <c r="BS85" s="560"/>
      <c r="BT85" s="560"/>
      <c r="BU85" s="560"/>
      <c r="BV85" s="560"/>
      <c r="BW85" s="560"/>
      <c r="BX85" s="560"/>
      <c r="BY85" s="560"/>
      <c r="BZ85" s="560"/>
      <c r="CA85" s="560"/>
      <c r="CB85" s="560"/>
      <c r="CC85" s="560"/>
      <c r="CD85" s="560"/>
      <c r="CE85" s="560"/>
      <c r="CF85" s="560"/>
      <c r="CG85" s="560"/>
      <c r="CH85" s="560"/>
      <c r="CI85" s="560"/>
      <c r="CJ85" s="560"/>
      <c r="CK85" s="560"/>
      <c r="CL85" s="560"/>
      <c r="CM85" s="560"/>
      <c r="CN85" s="560"/>
      <c r="CO85" s="560"/>
      <c r="CP85" s="560"/>
      <c r="CQ85" s="560"/>
      <c r="CR85" s="560"/>
      <c r="CS85" s="560"/>
      <c r="CT85" s="560"/>
      <c r="CU85" s="560"/>
      <c r="CV85" s="560"/>
      <c r="CW85" s="560"/>
      <c r="CX85" s="560"/>
      <c r="CY85" s="560"/>
      <c r="CZ85" s="560"/>
      <c r="DA85" s="560"/>
      <c r="DB85" s="560"/>
      <c r="DC85" s="560"/>
      <c r="DD85" s="560"/>
      <c r="DE85" s="560"/>
      <c r="DF85" s="560"/>
      <c r="DG85" s="560"/>
      <c r="DH85" s="560"/>
      <c r="DI85" s="560"/>
      <c r="DJ85" s="560"/>
      <c r="DK85" s="560"/>
      <c r="DL85" s="560"/>
      <c r="DM85" s="560"/>
      <c r="DN85" s="560"/>
      <c r="DO85" s="560"/>
      <c r="DP85" s="560"/>
      <c r="DQ85" s="560"/>
      <c r="DR85" s="560"/>
      <c r="DS85" s="560"/>
      <c r="DT85" s="560"/>
      <c r="DU85" s="560"/>
      <c r="DV85" s="560"/>
      <c r="DW85" s="560"/>
      <c r="DX85" s="560"/>
      <c r="DY85" s="560"/>
      <c r="DZ85" s="560"/>
      <c r="EA85" s="560"/>
      <c r="EB85" s="560"/>
      <c r="EC85" s="560"/>
      <c r="ED85" s="560"/>
      <c r="EE85" s="560"/>
      <c r="EF85" s="560"/>
      <c r="EG85" s="560"/>
      <c r="EH85" s="560"/>
      <c r="EI85" s="560"/>
      <c r="EJ85" s="558"/>
    </row>
    <row r="86" spans="1:140" s="502" customFormat="1" ht="18" customHeight="1" x14ac:dyDescent="0.3">
      <c r="A86" s="451">
        <v>78</v>
      </c>
      <c r="B86" s="455" t="s">
        <v>1148</v>
      </c>
      <c r="C86" s="453" t="s">
        <v>502</v>
      </c>
      <c r="D86" s="454">
        <v>3000</v>
      </c>
      <c r="E86" s="424" t="s">
        <v>935</v>
      </c>
      <c r="F86" s="454" t="s">
        <v>1068</v>
      </c>
      <c r="G86" s="424" t="s">
        <v>1217</v>
      </c>
      <c r="H86" s="455" t="s">
        <v>503</v>
      </c>
      <c r="I86" s="453"/>
      <c r="J86" s="453"/>
      <c r="K86" s="456"/>
      <c r="L86" s="549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AZ86" s="560"/>
      <c r="BA86" s="560"/>
      <c r="BB86" s="560"/>
      <c r="BC86" s="560"/>
      <c r="BD86" s="560"/>
      <c r="BE86" s="560"/>
      <c r="BF86" s="560"/>
      <c r="BG86" s="560"/>
      <c r="BH86" s="560"/>
      <c r="BI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CG86" s="560"/>
      <c r="CH86" s="560"/>
      <c r="CI86" s="560"/>
      <c r="CJ86" s="560"/>
      <c r="CK86" s="560"/>
      <c r="CL86" s="560"/>
      <c r="CM86" s="560"/>
      <c r="CN86" s="560"/>
      <c r="CO86" s="560"/>
      <c r="CP86" s="560"/>
      <c r="CQ86" s="560"/>
      <c r="CR86" s="560"/>
      <c r="CS86" s="560"/>
      <c r="CT86" s="560"/>
      <c r="CU86" s="560"/>
      <c r="CV86" s="560"/>
      <c r="CW86" s="560"/>
      <c r="CX86" s="560"/>
      <c r="CY86" s="560"/>
      <c r="CZ86" s="560"/>
      <c r="DA86" s="560"/>
      <c r="DB86" s="560"/>
      <c r="DC86" s="560"/>
      <c r="DD86" s="560"/>
      <c r="DE86" s="560"/>
      <c r="DF86" s="560"/>
      <c r="DG86" s="560"/>
      <c r="DH86" s="560"/>
      <c r="DI86" s="560"/>
      <c r="DJ86" s="560"/>
      <c r="DK86" s="560"/>
      <c r="DL86" s="560"/>
      <c r="DM86" s="560"/>
      <c r="DN86" s="560"/>
      <c r="DO86" s="560"/>
      <c r="DP86" s="560"/>
      <c r="DQ86" s="560"/>
      <c r="DR86" s="560"/>
      <c r="DS86" s="560"/>
      <c r="DT86" s="560"/>
      <c r="DU86" s="560"/>
      <c r="DV86" s="560"/>
      <c r="DW86" s="560"/>
      <c r="DX86" s="560"/>
      <c r="DY86" s="560"/>
      <c r="DZ86" s="560"/>
      <c r="EA86" s="560"/>
      <c r="EB86" s="560"/>
      <c r="EC86" s="560"/>
      <c r="ED86" s="560"/>
      <c r="EE86" s="560"/>
      <c r="EF86" s="560"/>
      <c r="EG86" s="560"/>
      <c r="EH86" s="560"/>
      <c r="EI86" s="560"/>
      <c r="EJ86" s="558"/>
    </row>
    <row r="87" spans="1:140" s="502" customFormat="1" ht="18" customHeight="1" x14ac:dyDescent="0.3">
      <c r="A87" s="451">
        <v>79</v>
      </c>
      <c r="B87" s="455" t="s">
        <v>1148</v>
      </c>
      <c r="C87" s="453" t="s">
        <v>502</v>
      </c>
      <c r="D87" s="454">
        <v>3000</v>
      </c>
      <c r="E87" s="424" t="s">
        <v>936</v>
      </c>
      <c r="F87" s="454" t="s">
        <v>1069</v>
      </c>
      <c r="G87" s="424" t="s">
        <v>1218</v>
      </c>
      <c r="H87" s="455" t="s">
        <v>503</v>
      </c>
      <c r="I87" s="453"/>
      <c r="J87" s="453"/>
      <c r="K87" s="456"/>
      <c r="L87" s="549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0"/>
      <c r="AX87" s="560"/>
      <c r="AY87" s="560"/>
      <c r="AZ87" s="560"/>
      <c r="BA87" s="560"/>
      <c r="BB87" s="560"/>
      <c r="BC87" s="560"/>
      <c r="BD87" s="560"/>
      <c r="BE87" s="560"/>
      <c r="BF87" s="560"/>
      <c r="BG87" s="560"/>
      <c r="BH87" s="560"/>
      <c r="BI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CG87" s="560"/>
      <c r="CH87" s="560"/>
      <c r="CI87" s="560"/>
      <c r="CJ87" s="560"/>
      <c r="CK87" s="560"/>
      <c r="CL87" s="560"/>
      <c r="CM87" s="560"/>
      <c r="CN87" s="560"/>
      <c r="CO87" s="560"/>
      <c r="CP87" s="560"/>
      <c r="CQ87" s="560"/>
      <c r="CR87" s="560"/>
      <c r="CS87" s="560"/>
      <c r="CT87" s="560"/>
      <c r="CU87" s="560"/>
      <c r="CV87" s="560"/>
      <c r="CW87" s="560"/>
      <c r="CX87" s="560"/>
      <c r="CY87" s="560"/>
      <c r="CZ87" s="560"/>
      <c r="DA87" s="560"/>
      <c r="DB87" s="560"/>
      <c r="DC87" s="560"/>
      <c r="DD87" s="560"/>
      <c r="DE87" s="560"/>
      <c r="DF87" s="560"/>
      <c r="DG87" s="560"/>
      <c r="DH87" s="560"/>
      <c r="DI87" s="560"/>
      <c r="DJ87" s="560"/>
      <c r="DK87" s="560"/>
      <c r="DL87" s="560"/>
      <c r="DM87" s="560"/>
      <c r="DN87" s="560"/>
      <c r="DO87" s="560"/>
      <c r="DP87" s="560"/>
      <c r="DQ87" s="560"/>
      <c r="DR87" s="560"/>
      <c r="DS87" s="560"/>
      <c r="DT87" s="560"/>
      <c r="DU87" s="560"/>
      <c r="DV87" s="560"/>
      <c r="DW87" s="560"/>
      <c r="DX87" s="560"/>
      <c r="DY87" s="560"/>
      <c r="DZ87" s="560"/>
      <c r="EA87" s="560"/>
      <c r="EB87" s="560"/>
      <c r="EC87" s="560"/>
      <c r="ED87" s="560"/>
      <c r="EE87" s="560"/>
      <c r="EF87" s="560"/>
      <c r="EG87" s="560"/>
      <c r="EH87" s="560"/>
      <c r="EI87" s="560"/>
      <c r="EJ87" s="558"/>
    </row>
    <row r="88" spans="1:140" s="502" customFormat="1" ht="18" customHeight="1" x14ac:dyDescent="0.3">
      <c r="A88" s="451">
        <v>80</v>
      </c>
      <c r="B88" s="455" t="s">
        <v>1148</v>
      </c>
      <c r="C88" s="453" t="s">
        <v>502</v>
      </c>
      <c r="D88" s="454">
        <v>4000</v>
      </c>
      <c r="E88" s="424" t="s">
        <v>937</v>
      </c>
      <c r="F88" s="454" t="s">
        <v>1070</v>
      </c>
      <c r="G88" s="424" t="s">
        <v>1219</v>
      </c>
      <c r="H88" s="455" t="s">
        <v>503</v>
      </c>
      <c r="I88" s="453"/>
      <c r="J88" s="453"/>
      <c r="K88" s="456"/>
      <c r="L88" s="549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F88" s="560"/>
      <c r="BG88" s="560"/>
      <c r="BH88" s="560"/>
      <c r="BI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CG88" s="560"/>
      <c r="CH88" s="560"/>
      <c r="CI88" s="560"/>
      <c r="CJ88" s="560"/>
      <c r="CK88" s="560"/>
      <c r="CL88" s="560"/>
      <c r="CM88" s="560"/>
      <c r="CN88" s="560"/>
      <c r="CO88" s="560"/>
      <c r="CP88" s="560"/>
      <c r="CQ88" s="560"/>
      <c r="CR88" s="560"/>
      <c r="CS88" s="560"/>
      <c r="CT88" s="560"/>
      <c r="CU88" s="560"/>
      <c r="CV88" s="560"/>
      <c r="CW88" s="560"/>
      <c r="CX88" s="560"/>
      <c r="CY88" s="560"/>
      <c r="CZ88" s="560"/>
      <c r="DA88" s="560"/>
      <c r="DB88" s="560"/>
      <c r="DC88" s="560"/>
      <c r="DD88" s="560"/>
      <c r="DE88" s="560"/>
      <c r="DF88" s="560"/>
      <c r="DG88" s="560"/>
      <c r="DH88" s="560"/>
      <c r="DI88" s="560"/>
      <c r="DJ88" s="560"/>
      <c r="DK88" s="560"/>
      <c r="DL88" s="560"/>
      <c r="DM88" s="560"/>
      <c r="DN88" s="560"/>
      <c r="DO88" s="560"/>
      <c r="DP88" s="560"/>
      <c r="DQ88" s="560"/>
      <c r="DR88" s="560"/>
      <c r="DS88" s="560"/>
      <c r="DT88" s="560"/>
      <c r="DU88" s="560"/>
      <c r="DV88" s="560"/>
      <c r="DW88" s="560"/>
      <c r="DX88" s="560"/>
      <c r="DY88" s="560"/>
      <c r="DZ88" s="560"/>
      <c r="EA88" s="560"/>
      <c r="EB88" s="560"/>
      <c r="EC88" s="560"/>
      <c r="ED88" s="560"/>
      <c r="EE88" s="560"/>
      <c r="EF88" s="560"/>
      <c r="EG88" s="560"/>
      <c r="EH88" s="560"/>
      <c r="EI88" s="560"/>
      <c r="EJ88" s="558"/>
    </row>
    <row r="89" spans="1:140" s="502" customFormat="1" ht="18" customHeight="1" x14ac:dyDescent="0.3">
      <c r="A89" s="451">
        <v>81</v>
      </c>
      <c r="B89" s="455" t="s">
        <v>1148</v>
      </c>
      <c r="C89" s="453" t="s">
        <v>502</v>
      </c>
      <c r="D89" s="454">
        <v>3000</v>
      </c>
      <c r="E89" s="424" t="s">
        <v>938</v>
      </c>
      <c r="F89" s="454" t="s">
        <v>1071</v>
      </c>
      <c r="G89" s="424" t="s">
        <v>1220</v>
      </c>
      <c r="H89" s="455" t="s">
        <v>503</v>
      </c>
      <c r="I89" s="453"/>
      <c r="J89" s="453"/>
      <c r="K89" s="456"/>
      <c r="L89" s="549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0"/>
      <c r="AX89" s="560"/>
      <c r="AY89" s="560"/>
      <c r="AZ89" s="560"/>
      <c r="BA89" s="560"/>
      <c r="BB89" s="560"/>
      <c r="BC89" s="560"/>
      <c r="BD89" s="560"/>
      <c r="BE89" s="560"/>
      <c r="BF89" s="560"/>
      <c r="BG89" s="560"/>
      <c r="BH89" s="560"/>
      <c r="BI89" s="560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CG89" s="560"/>
      <c r="CH89" s="560"/>
      <c r="CI89" s="560"/>
      <c r="CJ89" s="560"/>
      <c r="CK89" s="560"/>
      <c r="CL89" s="560"/>
      <c r="CM89" s="560"/>
      <c r="CN89" s="560"/>
      <c r="CO89" s="560"/>
      <c r="CP89" s="560"/>
      <c r="CQ89" s="560"/>
      <c r="CR89" s="560"/>
      <c r="CS89" s="560"/>
      <c r="CT89" s="560"/>
      <c r="CU89" s="560"/>
      <c r="CV89" s="560"/>
      <c r="CW89" s="560"/>
      <c r="CX89" s="560"/>
      <c r="CY89" s="560"/>
      <c r="CZ89" s="560"/>
      <c r="DA89" s="560"/>
      <c r="DB89" s="560"/>
      <c r="DC89" s="560"/>
      <c r="DD89" s="560"/>
      <c r="DE89" s="560"/>
      <c r="DF89" s="560"/>
      <c r="DG89" s="560"/>
      <c r="DH89" s="560"/>
      <c r="DI89" s="560"/>
      <c r="DJ89" s="560"/>
      <c r="DK89" s="560"/>
      <c r="DL89" s="560"/>
      <c r="DM89" s="560"/>
      <c r="DN89" s="560"/>
      <c r="DO89" s="560"/>
      <c r="DP89" s="560"/>
      <c r="DQ89" s="560"/>
      <c r="DR89" s="560"/>
      <c r="DS89" s="560"/>
      <c r="DT89" s="560"/>
      <c r="DU89" s="560"/>
      <c r="DV89" s="560"/>
      <c r="DW89" s="560"/>
      <c r="DX89" s="560"/>
      <c r="DY89" s="560"/>
      <c r="DZ89" s="560"/>
      <c r="EA89" s="560"/>
      <c r="EB89" s="560"/>
      <c r="EC89" s="560"/>
      <c r="ED89" s="560"/>
      <c r="EE89" s="560"/>
      <c r="EF89" s="560"/>
      <c r="EG89" s="560"/>
      <c r="EH89" s="560"/>
      <c r="EI89" s="560"/>
      <c r="EJ89" s="558"/>
    </row>
    <row r="90" spans="1:140" s="502" customFormat="1" ht="18" customHeight="1" x14ac:dyDescent="0.3">
      <c r="A90" s="451">
        <v>82</v>
      </c>
      <c r="B90" s="455" t="s">
        <v>1148</v>
      </c>
      <c r="C90" s="453" t="s">
        <v>502</v>
      </c>
      <c r="D90" s="454">
        <v>15000</v>
      </c>
      <c r="E90" s="424" t="s">
        <v>939</v>
      </c>
      <c r="F90" s="454" t="s">
        <v>1072</v>
      </c>
      <c r="G90" s="424" t="s">
        <v>1221</v>
      </c>
      <c r="H90" s="455" t="s">
        <v>504</v>
      </c>
      <c r="I90" s="453"/>
      <c r="J90" s="453"/>
      <c r="K90" s="456"/>
      <c r="L90" s="549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F90" s="560"/>
      <c r="BG90" s="560"/>
      <c r="BH90" s="560"/>
      <c r="BI90" s="560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CG90" s="560"/>
      <c r="CH90" s="560"/>
      <c r="CI90" s="560"/>
      <c r="CJ90" s="560"/>
      <c r="CK90" s="560"/>
      <c r="CL90" s="560"/>
      <c r="CM90" s="560"/>
      <c r="CN90" s="560"/>
      <c r="CO90" s="560"/>
      <c r="CP90" s="560"/>
      <c r="CQ90" s="560"/>
      <c r="CR90" s="560"/>
      <c r="CS90" s="560"/>
      <c r="CT90" s="560"/>
      <c r="CU90" s="560"/>
      <c r="CV90" s="560"/>
      <c r="CW90" s="560"/>
      <c r="CX90" s="560"/>
      <c r="CY90" s="560"/>
      <c r="CZ90" s="560"/>
      <c r="DA90" s="560"/>
      <c r="DB90" s="560"/>
      <c r="DC90" s="560"/>
      <c r="DD90" s="560"/>
      <c r="DE90" s="560"/>
      <c r="DF90" s="560"/>
      <c r="DG90" s="560"/>
      <c r="DH90" s="560"/>
      <c r="DI90" s="560"/>
      <c r="DJ90" s="560"/>
      <c r="DK90" s="560"/>
      <c r="DL90" s="560"/>
      <c r="DM90" s="560"/>
      <c r="DN90" s="560"/>
      <c r="DO90" s="560"/>
      <c r="DP90" s="560"/>
      <c r="DQ90" s="560"/>
      <c r="DR90" s="560"/>
      <c r="DS90" s="560"/>
      <c r="DT90" s="560"/>
      <c r="DU90" s="560"/>
      <c r="DV90" s="560"/>
      <c r="DW90" s="560"/>
      <c r="DX90" s="560"/>
      <c r="DY90" s="560"/>
      <c r="DZ90" s="560"/>
      <c r="EA90" s="560"/>
      <c r="EB90" s="560"/>
      <c r="EC90" s="560"/>
      <c r="ED90" s="560"/>
      <c r="EE90" s="560"/>
      <c r="EF90" s="560"/>
      <c r="EG90" s="560"/>
      <c r="EH90" s="560"/>
      <c r="EI90" s="560"/>
      <c r="EJ90" s="558"/>
    </row>
    <row r="91" spans="1:140" s="502" customFormat="1" ht="18" customHeight="1" x14ac:dyDescent="0.3">
      <c r="A91" s="451">
        <v>83</v>
      </c>
      <c r="B91" s="455" t="s">
        <v>1148</v>
      </c>
      <c r="C91" s="453" t="s">
        <v>502</v>
      </c>
      <c r="D91" s="454">
        <v>2000</v>
      </c>
      <c r="E91" s="424" t="s">
        <v>940</v>
      </c>
      <c r="F91" s="454" t="s">
        <v>1073</v>
      </c>
      <c r="G91" s="424" t="s">
        <v>1222</v>
      </c>
      <c r="H91" s="455" t="s">
        <v>503</v>
      </c>
      <c r="I91" s="453"/>
      <c r="J91" s="453"/>
      <c r="K91" s="456"/>
      <c r="L91" s="549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F91" s="560"/>
      <c r="BG91" s="560"/>
      <c r="BH91" s="560"/>
      <c r="BI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CG91" s="560"/>
      <c r="CH91" s="560"/>
      <c r="CI91" s="560"/>
      <c r="CJ91" s="560"/>
      <c r="CK91" s="560"/>
      <c r="CL91" s="560"/>
      <c r="CM91" s="560"/>
      <c r="CN91" s="560"/>
      <c r="CO91" s="560"/>
      <c r="CP91" s="560"/>
      <c r="CQ91" s="560"/>
      <c r="CR91" s="560"/>
      <c r="CS91" s="560"/>
      <c r="CT91" s="560"/>
      <c r="CU91" s="560"/>
      <c r="CV91" s="560"/>
      <c r="CW91" s="560"/>
      <c r="CX91" s="560"/>
      <c r="CY91" s="560"/>
      <c r="CZ91" s="560"/>
      <c r="DA91" s="560"/>
      <c r="DB91" s="560"/>
      <c r="DC91" s="560"/>
      <c r="DD91" s="560"/>
      <c r="DE91" s="560"/>
      <c r="DF91" s="560"/>
      <c r="DG91" s="560"/>
      <c r="DH91" s="560"/>
      <c r="DI91" s="560"/>
      <c r="DJ91" s="560"/>
      <c r="DK91" s="560"/>
      <c r="DL91" s="560"/>
      <c r="DM91" s="560"/>
      <c r="DN91" s="560"/>
      <c r="DO91" s="560"/>
      <c r="DP91" s="560"/>
      <c r="DQ91" s="560"/>
      <c r="DR91" s="560"/>
      <c r="DS91" s="560"/>
      <c r="DT91" s="560"/>
      <c r="DU91" s="560"/>
      <c r="DV91" s="560"/>
      <c r="DW91" s="560"/>
      <c r="DX91" s="560"/>
      <c r="DY91" s="560"/>
      <c r="DZ91" s="560"/>
      <c r="EA91" s="560"/>
      <c r="EB91" s="560"/>
      <c r="EC91" s="560"/>
      <c r="ED91" s="560"/>
      <c r="EE91" s="560"/>
      <c r="EF91" s="560"/>
      <c r="EG91" s="560"/>
      <c r="EH91" s="560"/>
      <c r="EI91" s="560"/>
      <c r="EJ91" s="558"/>
    </row>
    <row r="92" spans="1:140" s="502" customFormat="1" ht="18" customHeight="1" x14ac:dyDescent="0.3">
      <c r="A92" s="451">
        <v>84</v>
      </c>
      <c r="B92" s="455" t="s">
        <v>1148</v>
      </c>
      <c r="C92" s="453" t="s">
        <v>502</v>
      </c>
      <c r="D92" s="454">
        <v>5000</v>
      </c>
      <c r="E92" s="424" t="s">
        <v>941</v>
      </c>
      <c r="F92" s="454" t="s">
        <v>1074</v>
      </c>
      <c r="G92" s="424" t="s">
        <v>1223</v>
      </c>
      <c r="H92" s="455" t="s">
        <v>503</v>
      </c>
      <c r="I92" s="453"/>
      <c r="J92" s="453"/>
      <c r="K92" s="456"/>
      <c r="L92" s="549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0"/>
      <c r="AX92" s="560"/>
      <c r="AY92" s="560"/>
      <c r="AZ92" s="560"/>
      <c r="BA92" s="560"/>
      <c r="BB92" s="560"/>
      <c r="BC92" s="560"/>
      <c r="BD92" s="560"/>
      <c r="BE92" s="560"/>
      <c r="BF92" s="560"/>
      <c r="BG92" s="560"/>
      <c r="BH92" s="560"/>
      <c r="BI92" s="560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CG92" s="560"/>
      <c r="CH92" s="560"/>
      <c r="CI92" s="560"/>
      <c r="CJ92" s="560"/>
      <c r="CK92" s="560"/>
      <c r="CL92" s="560"/>
      <c r="CM92" s="560"/>
      <c r="CN92" s="560"/>
      <c r="CO92" s="560"/>
      <c r="CP92" s="560"/>
      <c r="CQ92" s="560"/>
      <c r="CR92" s="560"/>
      <c r="CS92" s="560"/>
      <c r="CT92" s="560"/>
      <c r="CU92" s="560"/>
      <c r="CV92" s="560"/>
      <c r="CW92" s="560"/>
      <c r="CX92" s="560"/>
      <c r="CY92" s="560"/>
      <c r="CZ92" s="560"/>
      <c r="DA92" s="560"/>
      <c r="DB92" s="560"/>
      <c r="DC92" s="560"/>
      <c r="DD92" s="560"/>
      <c r="DE92" s="560"/>
      <c r="DF92" s="560"/>
      <c r="DG92" s="560"/>
      <c r="DH92" s="560"/>
      <c r="DI92" s="560"/>
      <c r="DJ92" s="560"/>
      <c r="DK92" s="560"/>
      <c r="DL92" s="560"/>
      <c r="DM92" s="560"/>
      <c r="DN92" s="560"/>
      <c r="DO92" s="560"/>
      <c r="DP92" s="560"/>
      <c r="DQ92" s="560"/>
      <c r="DR92" s="560"/>
      <c r="DS92" s="560"/>
      <c r="DT92" s="560"/>
      <c r="DU92" s="560"/>
      <c r="DV92" s="560"/>
      <c r="DW92" s="560"/>
      <c r="DX92" s="560"/>
      <c r="DY92" s="560"/>
      <c r="DZ92" s="560"/>
      <c r="EA92" s="560"/>
      <c r="EB92" s="560"/>
      <c r="EC92" s="560"/>
      <c r="ED92" s="560"/>
      <c r="EE92" s="560"/>
      <c r="EF92" s="560"/>
      <c r="EG92" s="560"/>
      <c r="EH92" s="560"/>
      <c r="EI92" s="560"/>
      <c r="EJ92" s="558"/>
    </row>
    <row r="93" spans="1:140" s="502" customFormat="1" ht="18" customHeight="1" x14ac:dyDescent="0.3">
      <c r="A93" s="451">
        <v>85</v>
      </c>
      <c r="B93" s="455" t="s">
        <v>1148</v>
      </c>
      <c r="C93" s="453" t="s">
        <v>502</v>
      </c>
      <c r="D93" s="454">
        <v>9000</v>
      </c>
      <c r="E93" s="424" t="s">
        <v>942</v>
      </c>
      <c r="F93" s="454" t="s">
        <v>1075</v>
      </c>
      <c r="G93" s="424" t="s">
        <v>1224</v>
      </c>
      <c r="H93" s="455" t="s">
        <v>503</v>
      </c>
      <c r="I93" s="453"/>
      <c r="J93" s="453"/>
      <c r="K93" s="456"/>
      <c r="L93" s="549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0"/>
      <c r="AZ93" s="560"/>
      <c r="BA93" s="560"/>
      <c r="BB93" s="560"/>
      <c r="BC93" s="560"/>
      <c r="BD93" s="560"/>
      <c r="BE93" s="560"/>
      <c r="BF93" s="560"/>
      <c r="BG93" s="560"/>
      <c r="BH93" s="560"/>
      <c r="BI93" s="560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CG93" s="560"/>
      <c r="CH93" s="560"/>
      <c r="CI93" s="560"/>
      <c r="CJ93" s="560"/>
      <c r="CK93" s="560"/>
      <c r="CL93" s="560"/>
      <c r="CM93" s="560"/>
      <c r="CN93" s="560"/>
      <c r="CO93" s="560"/>
      <c r="CP93" s="560"/>
      <c r="CQ93" s="560"/>
      <c r="CR93" s="560"/>
      <c r="CS93" s="560"/>
      <c r="CT93" s="560"/>
      <c r="CU93" s="560"/>
      <c r="CV93" s="560"/>
      <c r="CW93" s="560"/>
      <c r="CX93" s="560"/>
      <c r="CY93" s="560"/>
      <c r="CZ93" s="560"/>
      <c r="DA93" s="560"/>
      <c r="DB93" s="560"/>
      <c r="DC93" s="560"/>
      <c r="DD93" s="560"/>
      <c r="DE93" s="560"/>
      <c r="DF93" s="560"/>
      <c r="DG93" s="560"/>
      <c r="DH93" s="560"/>
      <c r="DI93" s="560"/>
      <c r="DJ93" s="560"/>
      <c r="DK93" s="560"/>
      <c r="DL93" s="560"/>
      <c r="DM93" s="560"/>
      <c r="DN93" s="560"/>
      <c r="DO93" s="560"/>
      <c r="DP93" s="560"/>
      <c r="DQ93" s="560"/>
      <c r="DR93" s="560"/>
      <c r="DS93" s="560"/>
      <c r="DT93" s="560"/>
      <c r="DU93" s="560"/>
      <c r="DV93" s="560"/>
      <c r="DW93" s="560"/>
      <c r="DX93" s="560"/>
      <c r="DY93" s="560"/>
      <c r="DZ93" s="560"/>
      <c r="EA93" s="560"/>
      <c r="EB93" s="560"/>
      <c r="EC93" s="560"/>
      <c r="ED93" s="560"/>
      <c r="EE93" s="560"/>
      <c r="EF93" s="560"/>
      <c r="EG93" s="560"/>
      <c r="EH93" s="560"/>
      <c r="EI93" s="560"/>
      <c r="EJ93" s="558"/>
    </row>
    <row r="94" spans="1:140" s="502" customFormat="1" ht="18" customHeight="1" x14ac:dyDescent="0.3">
      <c r="A94" s="451">
        <v>86</v>
      </c>
      <c r="B94" s="455" t="s">
        <v>1148</v>
      </c>
      <c r="C94" s="453" t="s">
        <v>502</v>
      </c>
      <c r="D94" s="454">
        <v>1100</v>
      </c>
      <c r="E94" s="424" t="s">
        <v>487</v>
      </c>
      <c r="F94" s="454" t="s">
        <v>501</v>
      </c>
      <c r="G94" s="424" t="s">
        <v>518</v>
      </c>
      <c r="H94" s="455" t="s">
        <v>503</v>
      </c>
      <c r="I94" s="453"/>
      <c r="J94" s="453"/>
      <c r="K94" s="456"/>
      <c r="L94" s="549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0"/>
      <c r="AD94" s="560"/>
      <c r="AE94" s="560"/>
      <c r="AF94" s="560"/>
      <c r="AG94" s="560"/>
      <c r="AH94" s="560"/>
      <c r="AI94" s="560"/>
      <c r="AJ94" s="560"/>
      <c r="AK94" s="560"/>
      <c r="AL94" s="560"/>
      <c r="AM94" s="560"/>
      <c r="AN94" s="560"/>
      <c r="AO94" s="560"/>
      <c r="AP94" s="560"/>
      <c r="AQ94" s="560"/>
      <c r="AR94" s="560"/>
      <c r="AS94" s="560"/>
      <c r="AT94" s="560"/>
      <c r="AU94" s="560"/>
      <c r="AV94" s="560"/>
      <c r="AW94" s="560"/>
      <c r="AX94" s="560"/>
      <c r="AY94" s="560"/>
      <c r="AZ94" s="560"/>
      <c r="BA94" s="560"/>
      <c r="BB94" s="560"/>
      <c r="BC94" s="560"/>
      <c r="BD94" s="560"/>
      <c r="BE94" s="560"/>
      <c r="BF94" s="560"/>
      <c r="BG94" s="560"/>
      <c r="BH94" s="560"/>
      <c r="BI94" s="560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CG94" s="560"/>
      <c r="CH94" s="560"/>
      <c r="CI94" s="560"/>
      <c r="CJ94" s="560"/>
      <c r="CK94" s="560"/>
      <c r="CL94" s="560"/>
      <c r="CM94" s="560"/>
      <c r="CN94" s="560"/>
      <c r="CO94" s="560"/>
      <c r="CP94" s="560"/>
      <c r="CQ94" s="560"/>
      <c r="CR94" s="560"/>
      <c r="CS94" s="560"/>
      <c r="CT94" s="560"/>
      <c r="CU94" s="560"/>
      <c r="CV94" s="560"/>
      <c r="CW94" s="560"/>
      <c r="CX94" s="560"/>
      <c r="CY94" s="560"/>
      <c r="CZ94" s="560"/>
      <c r="DA94" s="560"/>
      <c r="DB94" s="560"/>
      <c r="DC94" s="560"/>
      <c r="DD94" s="560"/>
      <c r="DE94" s="560"/>
      <c r="DF94" s="560"/>
      <c r="DG94" s="560"/>
      <c r="DH94" s="560"/>
      <c r="DI94" s="560"/>
      <c r="DJ94" s="560"/>
      <c r="DK94" s="560"/>
      <c r="DL94" s="560"/>
      <c r="DM94" s="560"/>
      <c r="DN94" s="560"/>
      <c r="DO94" s="560"/>
      <c r="DP94" s="560"/>
      <c r="DQ94" s="560"/>
      <c r="DR94" s="560"/>
      <c r="DS94" s="560"/>
      <c r="DT94" s="560"/>
      <c r="DU94" s="560"/>
      <c r="DV94" s="560"/>
      <c r="DW94" s="560"/>
      <c r="DX94" s="560"/>
      <c r="DY94" s="560"/>
      <c r="DZ94" s="560"/>
      <c r="EA94" s="560"/>
      <c r="EB94" s="560"/>
      <c r="EC94" s="560"/>
      <c r="ED94" s="560"/>
      <c r="EE94" s="560"/>
      <c r="EF94" s="560"/>
      <c r="EG94" s="560"/>
      <c r="EH94" s="560"/>
      <c r="EI94" s="560"/>
      <c r="EJ94" s="558"/>
    </row>
    <row r="95" spans="1:140" s="502" customFormat="1" ht="18" customHeight="1" x14ac:dyDescent="0.3">
      <c r="A95" s="451">
        <v>87</v>
      </c>
      <c r="B95" s="455" t="s">
        <v>1148</v>
      </c>
      <c r="C95" s="453" t="s">
        <v>502</v>
      </c>
      <c r="D95" s="454">
        <v>4000</v>
      </c>
      <c r="E95" s="424" t="s">
        <v>943</v>
      </c>
      <c r="F95" s="454" t="s">
        <v>1076</v>
      </c>
      <c r="G95" s="424" t="s">
        <v>1225</v>
      </c>
      <c r="H95" s="455" t="s">
        <v>503</v>
      </c>
      <c r="I95" s="453"/>
      <c r="J95" s="453"/>
      <c r="K95" s="456"/>
      <c r="L95" s="549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0"/>
      <c r="AD95" s="560"/>
      <c r="AE95" s="560"/>
      <c r="AF95" s="560"/>
      <c r="AG95" s="560"/>
      <c r="AH95" s="560"/>
      <c r="AI95" s="560"/>
      <c r="AJ95" s="560"/>
      <c r="AK95" s="560"/>
      <c r="AL95" s="560"/>
      <c r="AM95" s="560"/>
      <c r="AN95" s="560"/>
      <c r="AO95" s="560"/>
      <c r="AP95" s="560"/>
      <c r="AQ95" s="560"/>
      <c r="AR95" s="560"/>
      <c r="AS95" s="560"/>
      <c r="AT95" s="560"/>
      <c r="AU95" s="560"/>
      <c r="AV95" s="560"/>
      <c r="AW95" s="560"/>
      <c r="AX95" s="560"/>
      <c r="AY95" s="560"/>
      <c r="AZ95" s="560"/>
      <c r="BA95" s="560"/>
      <c r="BB95" s="560"/>
      <c r="BC95" s="560"/>
      <c r="BD95" s="560"/>
      <c r="BE95" s="560"/>
      <c r="BF95" s="560"/>
      <c r="BG95" s="560"/>
      <c r="BH95" s="560"/>
      <c r="BI95" s="560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CG95" s="560"/>
      <c r="CH95" s="560"/>
      <c r="CI95" s="560"/>
      <c r="CJ95" s="560"/>
      <c r="CK95" s="560"/>
      <c r="CL95" s="560"/>
      <c r="CM95" s="560"/>
      <c r="CN95" s="560"/>
      <c r="CO95" s="560"/>
      <c r="CP95" s="560"/>
      <c r="CQ95" s="560"/>
      <c r="CR95" s="560"/>
      <c r="CS95" s="560"/>
      <c r="CT95" s="560"/>
      <c r="CU95" s="560"/>
      <c r="CV95" s="560"/>
      <c r="CW95" s="560"/>
      <c r="CX95" s="560"/>
      <c r="CY95" s="560"/>
      <c r="CZ95" s="560"/>
      <c r="DA95" s="560"/>
      <c r="DB95" s="560"/>
      <c r="DC95" s="560"/>
      <c r="DD95" s="560"/>
      <c r="DE95" s="560"/>
      <c r="DF95" s="560"/>
      <c r="DG95" s="560"/>
      <c r="DH95" s="560"/>
      <c r="DI95" s="560"/>
      <c r="DJ95" s="560"/>
      <c r="DK95" s="560"/>
      <c r="DL95" s="560"/>
      <c r="DM95" s="560"/>
      <c r="DN95" s="560"/>
      <c r="DO95" s="560"/>
      <c r="DP95" s="560"/>
      <c r="DQ95" s="560"/>
      <c r="DR95" s="560"/>
      <c r="DS95" s="560"/>
      <c r="DT95" s="560"/>
      <c r="DU95" s="560"/>
      <c r="DV95" s="560"/>
      <c r="DW95" s="560"/>
      <c r="DX95" s="560"/>
      <c r="DY95" s="560"/>
      <c r="DZ95" s="560"/>
      <c r="EA95" s="560"/>
      <c r="EB95" s="560"/>
      <c r="EC95" s="560"/>
      <c r="ED95" s="560"/>
      <c r="EE95" s="560"/>
      <c r="EF95" s="560"/>
      <c r="EG95" s="560"/>
      <c r="EH95" s="560"/>
      <c r="EI95" s="560"/>
      <c r="EJ95" s="558"/>
    </row>
    <row r="96" spans="1:140" s="502" customFormat="1" ht="18" customHeight="1" x14ac:dyDescent="0.3">
      <c r="A96" s="451">
        <v>88</v>
      </c>
      <c r="B96" s="455" t="s">
        <v>1148</v>
      </c>
      <c r="C96" s="453" t="s">
        <v>502</v>
      </c>
      <c r="D96" s="454">
        <v>2000</v>
      </c>
      <c r="E96" s="424" t="s">
        <v>944</v>
      </c>
      <c r="F96" s="454" t="s">
        <v>1077</v>
      </c>
      <c r="G96" s="424" t="s">
        <v>1226</v>
      </c>
      <c r="H96" s="455" t="s">
        <v>505</v>
      </c>
      <c r="I96" s="453"/>
      <c r="J96" s="453"/>
      <c r="K96" s="456"/>
      <c r="L96" s="549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0"/>
      <c r="AD96" s="560"/>
      <c r="AE96" s="560"/>
      <c r="AF96" s="560"/>
      <c r="AG96" s="560"/>
      <c r="AH96" s="560"/>
      <c r="AI96" s="560"/>
      <c r="AJ96" s="560"/>
      <c r="AK96" s="560"/>
      <c r="AL96" s="560"/>
      <c r="AM96" s="560"/>
      <c r="AN96" s="560"/>
      <c r="AO96" s="560"/>
      <c r="AP96" s="560"/>
      <c r="AQ96" s="560"/>
      <c r="AR96" s="560"/>
      <c r="AS96" s="560"/>
      <c r="AT96" s="560"/>
      <c r="AU96" s="560"/>
      <c r="AV96" s="560"/>
      <c r="AW96" s="560"/>
      <c r="AX96" s="560"/>
      <c r="AY96" s="560"/>
      <c r="AZ96" s="560"/>
      <c r="BA96" s="560"/>
      <c r="BB96" s="560"/>
      <c r="BC96" s="560"/>
      <c r="BD96" s="560"/>
      <c r="BE96" s="560"/>
      <c r="BF96" s="560"/>
      <c r="BG96" s="560"/>
      <c r="BH96" s="560"/>
      <c r="BI96" s="560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CG96" s="560"/>
      <c r="CH96" s="560"/>
      <c r="CI96" s="560"/>
      <c r="CJ96" s="560"/>
      <c r="CK96" s="560"/>
      <c r="CL96" s="560"/>
      <c r="CM96" s="560"/>
      <c r="CN96" s="560"/>
      <c r="CO96" s="560"/>
      <c r="CP96" s="560"/>
      <c r="CQ96" s="560"/>
      <c r="CR96" s="560"/>
      <c r="CS96" s="560"/>
      <c r="CT96" s="560"/>
      <c r="CU96" s="560"/>
      <c r="CV96" s="560"/>
      <c r="CW96" s="560"/>
      <c r="CX96" s="560"/>
      <c r="CY96" s="560"/>
      <c r="CZ96" s="560"/>
      <c r="DA96" s="560"/>
      <c r="DB96" s="560"/>
      <c r="DC96" s="560"/>
      <c r="DD96" s="560"/>
      <c r="DE96" s="560"/>
      <c r="DF96" s="560"/>
      <c r="DG96" s="560"/>
      <c r="DH96" s="560"/>
      <c r="DI96" s="560"/>
      <c r="DJ96" s="560"/>
      <c r="DK96" s="560"/>
      <c r="DL96" s="560"/>
      <c r="DM96" s="560"/>
      <c r="DN96" s="560"/>
      <c r="DO96" s="560"/>
      <c r="DP96" s="560"/>
      <c r="DQ96" s="560"/>
      <c r="DR96" s="560"/>
      <c r="DS96" s="560"/>
      <c r="DT96" s="560"/>
      <c r="DU96" s="560"/>
      <c r="DV96" s="560"/>
      <c r="DW96" s="560"/>
      <c r="DX96" s="560"/>
      <c r="DY96" s="560"/>
      <c r="DZ96" s="560"/>
      <c r="EA96" s="560"/>
      <c r="EB96" s="560"/>
      <c r="EC96" s="560"/>
      <c r="ED96" s="560"/>
      <c r="EE96" s="560"/>
      <c r="EF96" s="560"/>
      <c r="EG96" s="560"/>
      <c r="EH96" s="560"/>
      <c r="EI96" s="560"/>
      <c r="EJ96" s="558"/>
    </row>
    <row r="97" spans="1:140" s="502" customFormat="1" ht="18" customHeight="1" x14ac:dyDescent="0.3">
      <c r="A97" s="451">
        <v>89</v>
      </c>
      <c r="B97" s="455" t="s">
        <v>1148</v>
      </c>
      <c r="C97" s="453" t="s">
        <v>502</v>
      </c>
      <c r="D97" s="454">
        <v>3000</v>
      </c>
      <c r="E97" s="424" t="s">
        <v>945</v>
      </c>
      <c r="F97" s="454" t="s">
        <v>1078</v>
      </c>
      <c r="G97" s="424" t="s">
        <v>1227</v>
      </c>
      <c r="H97" s="455" t="s">
        <v>503</v>
      </c>
      <c r="I97" s="453"/>
      <c r="J97" s="453"/>
      <c r="K97" s="456"/>
      <c r="L97" s="549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0"/>
      <c r="AD97" s="560"/>
      <c r="AE97" s="560"/>
      <c r="AF97" s="560"/>
      <c r="AG97" s="560"/>
      <c r="AH97" s="560"/>
      <c r="AI97" s="560"/>
      <c r="AJ97" s="560"/>
      <c r="AK97" s="560"/>
      <c r="AL97" s="560"/>
      <c r="AM97" s="560"/>
      <c r="AN97" s="560"/>
      <c r="AO97" s="560"/>
      <c r="AP97" s="560"/>
      <c r="AQ97" s="560"/>
      <c r="AR97" s="560"/>
      <c r="AS97" s="560"/>
      <c r="AT97" s="560"/>
      <c r="AU97" s="560"/>
      <c r="AV97" s="560"/>
      <c r="AW97" s="560"/>
      <c r="AX97" s="560"/>
      <c r="AY97" s="560"/>
      <c r="AZ97" s="560"/>
      <c r="BA97" s="560"/>
      <c r="BB97" s="560"/>
      <c r="BC97" s="560"/>
      <c r="BD97" s="560"/>
      <c r="BE97" s="560"/>
      <c r="BF97" s="560"/>
      <c r="BG97" s="560"/>
      <c r="BH97" s="560"/>
      <c r="BI97" s="560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CG97" s="560"/>
      <c r="CH97" s="560"/>
      <c r="CI97" s="560"/>
      <c r="CJ97" s="560"/>
      <c r="CK97" s="560"/>
      <c r="CL97" s="560"/>
      <c r="CM97" s="560"/>
      <c r="CN97" s="560"/>
      <c r="CO97" s="560"/>
      <c r="CP97" s="560"/>
      <c r="CQ97" s="560"/>
      <c r="CR97" s="560"/>
      <c r="CS97" s="560"/>
      <c r="CT97" s="560"/>
      <c r="CU97" s="560"/>
      <c r="CV97" s="560"/>
      <c r="CW97" s="560"/>
      <c r="CX97" s="560"/>
      <c r="CY97" s="560"/>
      <c r="CZ97" s="560"/>
      <c r="DA97" s="560"/>
      <c r="DB97" s="560"/>
      <c r="DC97" s="560"/>
      <c r="DD97" s="560"/>
      <c r="DE97" s="560"/>
      <c r="DF97" s="560"/>
      <c r="DG97" s="560"/>
      <c r="DH97" s="560"/>
      <c r="DI97" s="560"/>
      <c r="DJ97" s="560"/>
      <c r="DK97" s="560"/>
      <c r="DL97" s="560"/>
      <c r="DM97" s="560"/>
      <c r="DN97" s="560"/>
      <c r="DO97" s="560"/>
      <c r="DP97" s="560"/>
      <c r="DQ97" s="560"/>
      <c r="DR97" s="560"/>
      <c r="DS97" s="560"/>
      <c r="DT97" s="560"/>
      <c r="DU97" s="560"/>
      <c r="DV97" s="560"/>
      <c r="DW97" s="560"/>
      <c r="DX97" s="560"/>
      <c r="DY97" s="560"/>
      <c r="DZ97" s="560"/>
      <c r="EA97" s="560"/>
      <c r="EB97" s="560"/>
      <c r="EC97" s="560"/>
      <c r="ED97" s="560"/>
      <c r="EE97" s="560"/>
      <c r="EF97" s="560"/>
      <c r="EG97" s="560"/>
      <c r="EH97" s="560"/>
      <c r="EI97" s="560"/>
      <c r="EJ97" s="558"/>
    </row>
    <row r="98" spans="1:140" s="502" customFormat="1" ht="18" customHeight="1" x14ac:dyDescent="0.3">
      <c r="A98" s="451">
        <v>90</v>
      </c>
      <c r="B98" s="455" t="s">
        <v>1148</v>
      </c>
      <c r="C98" s="453" t="s">
        <v>502</v>
      </c>
      <c r="D98" s="454">
        <v>5500</v>
      </c>
      <c r="E98" s="424" t="s">
        <v>946</v>
      </c>
      <c r="F98" s="454" t="s">
        <v>1079</v>
      </c>
      <c r="G98" s="424" t="s">
        <v>1228</v>
      </c>
      <c r="H98" s="455" t="s">
        <v>503</v>
      </c>
      <c r="I98" s="453"/>
      <c r="J98" s="453"/>
      <c r="K98" s="456"/>
      <c r="L98" s="549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0"/>
      <c r="AD98" s="560"/>
      <c r="AE98" s="560"/>
      <c r="AF98" s="560"/>
      <c r="AG98" s="560"/>
      <c r="AH98" s="560"/>
      <c r="AI98" s="560"/>
      <c r="AJ98" s="560"/>
      <c r="AK98" s="560"/>
      <c r="AL98" s="560"/>
      <c r="AM98" s="560"/>
      <c r="AN98" s="560"/>
      <c r="AO98" s="560"/>
      <c r="AP98" s="560"/>
      <c r="AQ98" s="560"/>
      <c r="AR98" s="560"/>
      <c r="AS98" s="560"/>
      <c r="AT98" s="560"/>
      <c r="AU98" s="560"/>
      <c r="AV98" s="560"/>
      <c r="AW98" s="560"/>
      <c r="AX98" s="560"/>
      <c r="AY98" s="560"/>
      <c r="AZ98" s="560"/>
      <c r="BA98" s="560"/>
      <c r="BB98" s="560"/>
      <c r="BC98" s="560"/>
      <c r="BD98" s="560"/>
      <c r="BE98" s="560"/>
      <c r="BF98" s="560"/>
      <c r="BG98" s="560"/>
      <c r="BH98" s="560"/>
      <c r="BI98" s="560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CG98" s="560"/>
      <c r="CH98" s="560"/>
      <c r="CI98" s="560"/>
      <c r="CJ98" s="560"/>
      <c r="CK98" s="560"/>
      <c r="CL98" s="560"/>
      <c r="CM98" s="560"/>
      <c r="CN98" s="560"/>
      <c r="CO98" s="560"/>
      <c r="CP98" s="560"/>
      <c r="CQ98" s="560"/>
      <c r="CR98" s="560"/>
      <c r="CS98" s="560"/>
      <c r="CT98" s="560"/>
      <c r="CU98" s="560"/>
      <c r="CV98" s="560"/>
      <c r="CW98" s="560"/>
      <c r="CX98" s="560"/>
      <c r="CY98" s="560"/>
      <c r="CZ98" s="560"/>
      <c r="DA98" s="560"/>
      <c r="DB98" s="560"/>
      <c r="DC98" s="560"/>
      <c r="DD98" s="560"/>
      <c r="DE98" s="560"/>
      <c r="DF98" s="560"/>
      <c r="DG98" s="560"/>
      <c r="DH98" s="560"/>
      <c r="DI98" s="560"/>
      <c r="DJ98" s="560"/>
      <c r="DK98" s="560"/>
      <c r="DL98" s="560"/>
      <c r="DM98" s="560"/>
      <c r="DN98" s="560"/>
      <c r="DO98" s="560"/>
      <c r="DP98" s="560"/>
      <c r="DQ98" s="560"/>
      <c r="DR98" s="560"/>
      <c r="DS98" s="560"/>
      <c r="DT98" s="560"/>
      <c r="DU98" s="560"/>
      <c r="DV98" s="560"/>
      <c r="DW98" s="560"/>
      <c r="DX98" s="560"/>
      <c r="DY98" s="560"/>
      <c r="DZ98" s="560"/>
      <c r="EA98" s="560"/>
      <c r="EB98" s="560"/>
      <c r="EC98" s="560"/>
      <c r="ED98" s="560"/>
      <c r="EE98" s="560"/>
      <c r="EF98" s="560"/>
      <c r="EG98" s="560"/>
      <c r="EH98" s="560"/>
      <c r="EI98" s="560"/>
      <c r="EJ98" s="558"/>
    </row>
    <row r="99" spans="1:140" s="502" customFormat="1" ht="18" customHeight="1" x14ac:dyDescent="0.3">
      <c r="A99" s="451">
        <v>91</v>
      </c>
      <c r="B99" s="455" t="s">
        <v>1148</v>
      </c>
      <c r="C99" s="453" t="s">
        <v>502</v>
      </c>
      <c r="D99" s="454">
        <v>5220</v>
      </c>
      <c r="E99" s="424" t="s">
        <v>947</v>
      </c>
      <c r="F99" s="454" t="s">
        <v>1080</v>
      </c>
      <c r="G99" s="424" t="s">
        <v>1229</v>
      </c>
      <c r="H99" s="455" t="s">
        <v>505</v>
      </c>
      <c r="I99" s="453"/>
      <c r="J99" s="453"/>
      <c r="K99" s="456"/>
      <c r="L99" s="549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0"/>
      <c r="AD99" s="560"/>
      <c r="AE99" s="560"/>
      <c r="AF99" s="560"/>
      <c r="AG99" s="560"/>
      <c r="AH99" s="560"/>
      <c r="AI99" s="560"/>
      <c r="AJ99" s="560"/>
      <c r="AK99" s="560"/>
      <c r="AL99" s="560"/>
      <c r="AM99" s="560"/>
      <c r="AN99" s="560"/>
      <c r="AO99" s="560"/>
      <c r="AP99" s="560"/>
      <c r="AQ99" s="560"/>
      <c r="AR99" s="560"/>
      <c r="AS99" s="560"/>
      <c r="AT99" s="560"/>
      <c r="AU99" s="560"/>
      <c r="AV99" s="560"/>
      <c r="AW99" s="560"/>
      <c r="AX99" s="560"/>
      <c r="AY99" s="560"/>
      <c r="AZ99" s="560"/>
      <c r="BA99" s="560"/>
      <c r="BB99" s="560"/>
      <c r="BC99" s="560"/>
      <c r="BD99" s="560"/>
      <c r="BE99" s="560"/>
      <c r="BF99" s="560"/>
      <c r="BG99" s="560"/>
      <c r="BH99" s="560"/>
      <c r="BI99" s="560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  <c r="CG99" s="560"/>
      <c r="CH99" s="560"/>
      <c r="CI99" s="560"/>
      <c r="CJ99" s="560"/>
      <c r="CK99" s="560"/>
      <c r="CL99" s="560"/>
      <c r="CM99" s="560"/>
      <c r="CN99" s="560"/>
      <c r="CO99" s="560"/>
      <c r="CP99" s="560"/>
      <c r="CQ99" s="560"/>
      <c r="CR99" s="560"/>
      <c r="CS99" s="560"/>
      <c r="CT99" s="560"/>
      <c r="CU99" s="560"/>
      <c r="CV99" s="560"/>
      <c r="CW99" s="560"/>
      <c r="CX99" s="560"/>
      <c r="CY99" s="560"/>
      <c r="CZ99" s="560"/>
      <c r="DA99" s="560"/>
      <c r="DB99" s="560"/>
      <c r="DC99" s="560"/>
      <c r="DD99" s="560"/>
      <c r="DE99" s="560"/>
      <c r="DF99" s="560"/>
      <c r="DG99" s="560"/>
      <c r="DH99" s="560"/>
      <c r="DI99" s="560"/>
      <c r="DJ99" s="560"/>
      <c r="DK99" s="560"/>
      <c r="DL99" s="560"/>
      <c r="DM99" s="560"/>
      <c r="DN99" s="560"/>
      <c r="DO99" s="560"/>
      <c r="DP99" s="560"/>
      <c r="DQ99" s="560"/>
      <c r="DR99" s="560"/>
      <c r="DS99" s="560"/>
      <c r="DT99" s="560"/>
      <c r="DU99" s="560"/>
      <c r="DV99" s="560"/>
      <c r="DW99" s="560"/>
      <c r="DX99" s="560"/>
      <c r="DY99" s="560"/>
      <c r="DZ99" s="560"/>
      <c r="EA99" s="560"/>
      <c r="EB99" s="560"/>
      <c r="EC99" s="560"/>
      <c r="ED99" s="560"/>
      <c r="EE99" s="560"/>
      <c r="EF99" s="560"/>
      <c r="EG99" s="560"/>
      <c r="EH99" s="560"/>
      <c r="EI99" s="560"/>
      <c r="EJ99" s="558"/>
    </row>
    <row r="100" spans="1:140" s="502" customFormat="1" ht="18" customHeight="1" x14ac:dyDescent="0.3">
      <c r="A100" s="451">
        <v>92</v>
      </c>
      <c r="B100" s="455" t="s">
        <v>1148</v>
      </c>
      <c r="C100" s="453" t="s">
        <v>502</v>
      </c>
      <c r="D100" s="454">
        <v>2000</v>
      </c>
      <c r="E100" s="424" t="s">
        <v>948</v>
      </c>
      <c r="F100" s="454" t="s">
        <v>1081</v>
      </c>
      <c r="G100" s="424" t="s">
        <v>1230</v>
      </c>
      <c r="H100" s="455" t="s">
        <v>503</v>
      </c>
      <c r="I100" s="519"/>
      <c r="J100" s="453"/>
      <c r="K100" s="456"/>
      <c r="L100" s="549"/>
      <c r="M100" s="560"/>
      <c r="N100" s="560"/>
      <c r="O100" s="560"/>
      <c r="P100" s="560"/>
      <c r="Q100" s="560"/>
      <c r="R100" s="560"/>
      <c r="S100" s="560"/>
      <c r="T100" s="560"/>
      <c r="U100" s="560"/>
      <c r="V100" s="560"/>
      <c r="W100" s="560"/>
      <c r="X100" s="560"/>
      <c r="Y100" s="560"/>
      <c r="Z100" s="560"/>
      <c r="AA100" s="560"/>
      <c r="AB100" s="560"/>
      <c r="AC100" s="560"/>
      <c r="AD100" s="560"/>
      <c r="AE100" s="560"/>
      <c r="AF100" s="560"/>
      <c r="AG100" s="560"/>
      <c r="AH100" s="560"/>
      <c r="AI100" s="560"/>
      <c r="AJ100" s="560"/>
      <c r="AK100" s="560"/>
      <c r="AL100" s="560"/>
      <c r="AM100" s="560"/>
      <c r="AN100" s="560"/>
      <c r="AO100" s="560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0"/>
      <c r="AZ100" s="560"/>
      <c r="BA100" s="560"/>
      <c r="BB100" s="560"/>
      <c r="BC100" s="560"/>
      <c r="BD100" s="560"/>
      <c r="BE100" s="560"/>
      <c r="BF100" s="560"/>
      <c r="BG100" s="560"/>
      <c r="BH100" s="560"/>
      <c r="BI100" s="560"/>
      <c r="BJ100" s="560"/>
      <c r="BK100" s="560"/>
      <c r="BL100" s="560"/>
      <c r="BM100" s="560"/>
      <c r="BN100" s="560"/>
      <c r="BO100" s="560"/>
      <c r="BP100" s="560"/>
      <c r="BQ100" s="560"/>
      <c r="BR100" s="560"/>
      <c r="BS100" s="560"/>
      <c r="BT100" s="560"/>
      <c r="BU100" s="560"/>
      <c r="BV100" s="560"/>
      <c r="BW100" s="560"/>
      <c r="BX100" s="560"/>
      <c r="BY100" s="560"/>
      <c r="BZ100" s="560"/>
      <c r="CA100" s="560"/>
      <c r="CB100" s="560"/>
      <c r="CC100" s="560"/>
      <c r="CD100" s="560"/>
      <c r="CE100" s="560"/>
      <c r="CF100" s="560"/>
      <c r="CG100" s="560"/>
      <c r="CH100" s="560"/>
      <c r="CI100" s="560"/>
      <c r="CJ100" s="560"/>
      <c r="CK100" s="560"/>
      <c r="CL100" s="560"/>
      <c r="CM100" s="560"/>
      <c r="CN100" s="560"/>
      <c r="CO100" s="560"/>
      <c r="CP100" s="560"/>
      <c r="CQ100" s="560"/>
      <c r="CR100" s="560"/>
      <c r="CS100" s="560"/>
      <c r="CT100" s="560"/>
      <c r="CU100" s="560"/>
      <c r="CV100" s="560"/>
      <c r="CW100" s="560"/>
      <c r="CX100" s="560"/>
      <c r="CY100" s="560"/>
      <c r="CZ100" s="560"/>
      <c r="DA100" s="560"/>
      <c r="DB100" s="560"/>
      <c r="DC100" s="560"/>
      <c r="DD100" s="560"/>
      <c r="DE100" s="560"/>
      <c r="DF100" s="560"/>
      <c r="DG100" s="560"/>
      <c r="DH100" s="560"/>
      <c r="DI100" s="560"/>
      <c r="DJ100" s="560"/>
      <c r="DK100" s="560"/>
      <c r="DL100" s="560"/>
      <c r="DM100" s="560"/>
      <c r="DN100" s="560"/>
      <c r="DO100" s="560"/>
      <c r="DP100" s="560"/>
      <c r="DQ100" s="560"/>
      <c r="DR100" s="560"/>
      <c r="DS100" s="560"/>
      <c r="DT100" s="560"/>
      <c r="DU100" s="560"/>
      <c r="DV100" s="560"/>
      <c r="DW100" s="560"/>
      <c r="DX100" s="560"/>
      <c r="DY100" s="560"/>
      <c r="DZ100" s="560"/>
      <c r="EA100" s="560"/>
      <c r="EB100" s="560"/>
      <c r="EC100" s="560"/>
      <c r="ED100" s="560"/>
      <c r="EE100" s="560"/>
      <c r="EF100" s="560"/>
      <c r="EG100" s="560"/>
      <c r="EH100" s="560"/>
      <c r="EI100" s="560"/>
      <c r="EJ100" s="558"/>
    </row>
    <row r="101" spans="1:140" s="502" customFormat="1" ht="18" customHeight="1" x14ac:dyDescent="0.3">
      <c r="A101" s="451">
        <v>93</v>
      </c>
      <c r="B101" s="455" t="s">
        <v>1148</v>
      </c>
      <c r="C101" s="453" t="s">
        <v>502</v>
      </c>
      <c r="D101" s="454">
        <v>8000</v>
      </c>
      <c r="E101" s="424" t="s">
        <v>925</v>
      </c>
      <c r="F101" s="454" t="s">
        <v>1058</v>
      </c>
      <c r="G101" s="424" t="s">
        <v>1206</v>
      </c>
      <c r="H101" s="455" t="s">
        <v>505</v>
      </c>
      <c r="I101" s="519"/>
      <c r="J101" s="453"/>
      <c r="K101" s="456"/>
      <c r="L101" s="549"/>
      <c r="M101" s="560"/>
      <c r="N101" s="560"/>
      <c r="O101" s="560"/>
      <c r="P101" s="560"/>
      <c r="Q101" s="560"/>
      <c r="R101" s="560"/>
      <c r="S101" s="560"/>
      <c r="T101" s="560"/>
      <c r="U101" s="560"/>
      <c r="V101" s="560"/>
      <c r="W101" s="560"/>
      <c r="X101" s="560"/>
      <c r="Y101" s="560"/>
      <c r="Z101" s="560"/>
      <c r="AA101" s="560"/>
      <c r="AB101" s="560"/>
      <c r="AC101" s="560"/>
      <c r="AD101" s="560"/>
      <c r="AE101" s="560"/>
      <c r="AF101" s="560"/>
      <c r="AG101" s="560"/>
      <c r="AH101" s="560"/>
      <c r="AI101" s="560"/>
      <c r="AJ101" s="560"/>
      <c r="AK101" s="560"/>
      <c r="AL101" s="560"/>
      <c r="AM101" s="560"/>
      <c r="AN101" s="560"/>
      <c r="AO101" s="560"/>
      <c r="AP101" s="560"/>
      <c r="AQ101" s="560"/>
      <c r="AR101" s="560"/>
      <c r="AS101" s="560"/>
      <c r="AT101" s="560"/>
      <c r="AU101" s="560"/>
      <c r="AV101" s="560"/>
      <c r="AW101" s="560"/>
      <c r="AX101" s="560"/>
      <c r="AY101" s="560"/>
      <c r="AZ101" s="560"/>
      <c r="BA101" s="560"/>
      <c r="BB101" s="560"/>
      <c r="BC101" s="560"/>
      <c r="BD101" s="560"/>
      <c r="BE101" s="560"/>
      <c r="BF101" s="560"/>
      <c r="BG101" s="560"/>
      <c r="BH101" s="560"/>
      <c r="BI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  <c r="CG101" s="560"/>
      <c r="CH101" s="560"/>
      <c r="CI101" s="560"/>
      <c r="CJ101" s="560"/>
      <c r="CK101" s="560"/>
      <c r="CL101" s="560"/>
      <c r="CM101" s="560"/>
      <c r="CN101" s="560"/>
      <c r="CO101" s="560"/>
      <c r="CP101" s="560"/>
      <c r="CQ101" s="560"/>
      <c r="CR101" s="560"/>
      <c r="CS101" s="560"/>
      <c r="CT101" s="560"/>
      <c r="CU101" s="560"/>
      <c r="CV101" s="560"/>
      <c r="CW101" s="560"/>
      <c r="CX101" s="560"/>
      <c r="CY101" s="560"/>
      <c r="CZ101" s="560"/>
      <c r="DA101" s="560"/>
      <c r="DB101" s="560"/>
      <c r="DC101" s="560"/>
      <c r="DD101" s="560"/>
      <c r="DE101" s="560"/>
      <c r="DF101" s="560"/>
      <c r="DG101" s="560"/>
      <c r="DH101" s="560"/>
      <c r="DI101" s="560"/>
      <c r="DJ101" s="560"/>
      <c r="DK101" s="560"/>
      <c r="DL101" s="560"/>
      <c r="DM101" s="560"/>
      <c r="DN101" s="560"/>
      <c r="DO101" s="560"/>
      <c r="DP101" s="560"/>
      <c r="DQ101" s="560"/>
      <c r="DR101" s="560"/>
      <c r="DS101" s="560"/>
      <c r="DT101" s="560"/>
      <c r="DU101" s="560"/>
      <c r="DV101" s="560"/>
      <c r="DW101" s="560"/>
      <c r="DX101" s="560"/>
      <c r="DY101" s="560"/>
      <c r="DZ101" s="560"/>
      <c r="EA101" s="560"/>
      <c r="EB101" s="560"/>
      <c r="EC101" s="560"/>
      <c r="ED101" s="560"/>
      <c r="EE101" s="560"/>
      <c r="EF101" s="560"/>
      <c r="EG101" s="560"/>
      <c r="EH101" s="560"/>
      <c r="EI101" s="560"/>
      <c r="EJ101" s="558"/>
    </row>
    <row r="102" spans="1:140" s="502" customFormat="1" ht="18" customHeight="1" x14ac:dyDescent="0.3">
      <c r="A102" s="451">
        <v>94</v>
      </c>
      <c r="B102" s="455" t="s">
        <v>1148</v>
      </c>
      <c r="C102" s="453" t="s">
        <v>502</v>
      </c>
      <c r="D102" s="454">
        <v>7000</v>
      </c>
      <c r="E102" s="424" t="s">
        <v>949</v>
      </c>
      <c r="F102" s="454" t="s">
        <v>1082</v>
      </c>
      <c r="G102" s="424" t="s">
        <v>1231</v>
      </c>
      <c r="H102" s="455" t="s">
        <v>505</v>
      </c>
      <c r="I102" s="519"/>
      <c r="J102" s="453"/>
      <c r="K102" s="456"/>
      <c r="L102" s="549"/>
      <c r="M102" s="560"/>
      <c r="N102" s="560"/>
      <c r="O102" s="560"/>
      <c r="P102" s="560"/>
      <c r="Q102" s="560"/>
      <c r="R102" s="560"/>
      <c r="S102" s="560"/>
      <c r="T102" s="560"/>
      <c r="U102" s="560"/>
      <c r="V102" s="560"/>
      <c r="W102" s="560"/>
      <c r="X102" s="560"/>
      <c r="Y102" s="560"/>
      <c r="Z102" s="560"/>
      <c r="AA102" s="560"/>
      <c r="AB102" s="560"/>
      <c r="AC102" s="560"/>
      <c r="AD102" s="560"/>
      <c r="AE102" s="560"/>
      <c r="AF102" s="560"/>
      <c r="AG102" s="560"/>
      <c r="AH102" s="560"/>
      <c r="AI102" s="560"/>
      <c r="AJ102" s="560"/>
      <c r="AK102" s="560"/>
      <c r="AL102" s="560"/>
      <c r="AM102" s="560"/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0"/>
      <c r="AX102" s="560"/>
      <c r="AY102" s="560"/>
      <c r="AZ102" s="560"/>
      <c r="BA102" s="560"/>
      <c r="BB102" s="560"/>
      <c r="BC102" s="560"/>
      <c r="BD102" s="560"/>
      <c r="BE102" s="560"/>
      <c r="BF102" s="560"/>
      <c r="BG102" s="560"/>
      <c r="BH102" s="560"/>
      <c r="BI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  <c r="CG102" s="560"/>
      <c r="CH102" s="560"/>
      <c r="CI102" s="560"/>
      <c r="CJ102" s="560"/>
      <c r="CK102" s="560"/>
      <c r="CL102" s="560"/>
      <c r="CM102" s="560"/>
      <c r="CN102" s="560"/>
      <c r="CO102" s="560"/>
      <c r="CP102" s="560"/>
      <c r="CQ102" s="560"/>
      <c r="CR102" s="560"/>
      <c r="CS102" s="560"/>
      <c r="CT102" s="560"/>
      <c r="CU102" s="560"/>
      <c r="CV102" s="560"/>
      <c r="CW102" s="560"/>
      <c r="CX102" s="560"/>
      <c r="CY102" s="560"/>
      <c r="CZ102" s="560"/>
      <c r="DA102" s="560"/>
      <c r="DB102" s="560"/>
      <c r="DC102" s="560"/>
      <c r="DD102" s="560"/>
      <c r="DE102" s="560"/>
      <c r="DF102" s="560"/>
      <c r="DG102" s="560"/>
      <c r="DH102" s="560"/>
      <c r="DI102" s="560"/>
      <c r="DJ102" s="560"/>
      <c r="DK102" s="560"/>
      <c r="DL102" s="560"/>
      <c r="DM102" s="560"/>
      <c r="DN102" s="560"/>
      <c r="DO102" s="560"/>
      <c r="DP102" s="560"/>
      <c r="DQ102" s="560"/>
      <c r="DR102" s="560"/>
      <c r="DS102" s="560"/>
      <c r="DT102" s="560"/>
      <c r="DU102" s="560"/>
      <c r="DV102" s="560"/>
      <c r="DW102" s="560"/>
      <c r="DX102" s="560"/>
      <c r="DY102" s="560"/>
      <c r="DZ102" s="560"/>
      <c r="EA102" s="560"/>
      <c r="EB102" s="560"/>
      <c r="EC102" s="560"/>
      <c r="ED102" s="560"/>
      <c r="EE102" s="560"/>
      <c r="EF102" s="560"/>
      <c r="EG102" s="560"/>
      <c r="EH102" s="560"/>
      <c r="EI102" s="560"/>
      <c r="EJ102" s="558"/>
    </row>
    <row r="103" spans="1:140" s="502" customFormat="1" ht="18" customHeight="1" x14ac:dyDescent="0.3">
      <c r="A103" s="451">
        <v>95</v>
      </c>
      <c r="B103" s="455" t="s">
        <v>1148</v>
      </c>
      <c r="C103" s="453" t="s">
        <v>502</v>
      </c>
      <c r="D103" s="454">
        <v>2000</v>
      </c>
      <c r="E103" s="424" t="s">
        <v>950</v>
      </c>
      <c r="F103" s="454" t="s">
        <v>1083</v>
      </c>
      <c r="G103" s="424" t="s">
        <v>1232</v>
      </c>
      <c r="H103" s="455" t="s">
        <v>505</v>
      </c>
      <c r="I103" s="519"/>
      <c r="J103" s="453"/>
      <c r="K103" s="456"/>
      <c r="L103" s="549"/>
      <c r="M103" s="560"/>
      <c r="N103" s="560"/>
      <c r="O103" s="560"/>
      <c r="P103" s="560"/>
      <c r="Q103" s="560"/>
      <c r="R103" s="560"/>
      <c r="S103" s="560"/>
      <c r="T103" s="560"/>
      <c r="U103" s="560"/>
      <c r="V103" s="560"/>
      <c r="W103" s="560"/>
      <c r="X103" s="560"/>
      <c r="Y103" s="560"/>
      <c r="Z103" s="560"/>
      <c r="AA103" s="560"/>
      <c r="AB103" s="560"/>
      <c r="AC103" s="560"/>
      <c r="AD103" s="560"/>
      <c r="AE103" s="560"/>
      <c r="AF103" s="560"/>
      <c r="AG103" s="560"/>
      <c r="AH103" s="560"/>
      <c r="AI103" s="560"/>
      <c r="AJ103" s="560"/>
      <c r="AK103" s="560"/>
      <c r="AL103" s="560"/>
      <c r="AM103" s="560"/>
      <c r="AN103" s="560"/>
      <c r="AO103" s="560"/>
      <c r="AP103" s="560"/>
      <c r="AQ103" s="560"/>
      <c r="AR103" s="560"/>
      <c r="AS103" s="560"/>
      <c r="AT103" s="560"/>
      <c r="AU103" s="560"/>
      <c r="AV103" s="560"/>
      <c r="AW103" s="560"/>
      <c r="AX103" s="560"/>
      <c r="AY103" s="560"/>
      <c r="AZ103" s="560"/>
      <c r="BA103" s="560"/>
      <c r="BB103" s="560"/>
      <c r="BC103" s="560"/>
      <c r="BD103" s="560"/>
      <c r="BE103" s="560"/>
      <c r="BF103" s="560"/>
      <c r="BG103" s="560"/>
      <c r="BH103" s="560"/>
      <c r="BI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  <c r="CG103" s="560"/>
      <c r="CH103" s="560"/>
      <c r="CI103" s="560"/>
      <c r="CJ103" s="560"/>
      <c r="CK103" s="560"/>
      <c r="CL103" s="560"/>
      <c r="CM103" s="560"/>
      <c r="CN103" s="560"/>
      <c r="CO103" s="560"/>
      <c r="CP103" s="560"/>
      <c r="CQ103" s="560"/>
      <c r="CR103" s="560"/>
      <c r="CS103" s="560"/>
      <c r="CT103" s="560"/>
      <c r="CU103" s="560"/>
      <c r="CV103" s="560"/>
      <c r="CW103" s="560"/>
      <c r="CX103" s="560"/>
      <c r="CY103" s="560"/>
      <c r="CZ103" s="560"/>
      <c r="DA103" s="560"/>
      <c r="DB103" s="560"/>
      <c r="DC103" s="560"/>
      <c r="DD103" s="560"/>
      <c r="DE103" s="560"/>
      <c r="DF103" s="560"/>
      <c r="DG103" s="560"/>
      <c r="DH103" s="560"/>
      <c r="DI103" s="560"/>
      <c r="DJ103" s="560"/>
      <c r="DK103" s="560"/>
      <c r="DL103" s="560"/>
      <c r="DM103" s="560"/>
      <c r="DN103" s="560"/>
      <c r="DO103" s="560"/>
      <c r="DP103" s="560"/>
      <c r="DQ103" s="560"/>
      <c r="DR103" s="560"/>
      <c r="DS103" s="560"/>
      <c r="DT103" s="560"/>
      <c r="DU103" s="560"/>
      <c r="DV103" s="560"/>
      <c r="DW103" s="560"/>
      <c r="DX103" s="560"/>
      <c r="DY103" s="560"/>
      <c r="DZ103" s="560"/>
      <c r="EA103" s="560"/>
      <c r="EB103" s="560"/>
      <c r="EC103" s="560"/>
      <c r="ED103" s="560"/>
      <c r="EE103" s="560"/>
      <c r="EF103" s="560"/>
      <c r="EG103" s="560"/>
      <c r="EH103" s="560"/>
      <c r="EI103" s="560"/>
      <c r="EJ103" s="558"/>
    </row>
    <row r="104" spans="1:140" s="502" customFormat="1" ht="18" customHeight="1" x14ac:dyDescent="0.3">
      <c r="A104" s="451">
        <v>96</v>
      </c>
      <c r="B104" s="455" t="s">
        <v>1148</v>
      </c>
      <c r="C104" s="453" t="s">
        <v>502</v>
      </c>
      <c r="D104" s="454">
        <v>2000</v>
      </c>
      <c r="E104" s="424" t="s">
        <v>951</v>
      </c>
      <c r="F104" s="454" t="s">
        <v>1084</v>
      </c>
      <c r="G104" s="424" t="s">
        <v>1233</v>
      </c>
      <c r="H104" s="455" t="s">
        <v>503</v>
      </c>
      <c r="I104" s="519"/>
      <c r="J104" s="453"/>
      <c r="K104" s="456"/>
      <c r="L104" s="549"/>
      <c r="M104" s="560"/>
      <c r="N104" s="560"/>
      <c r="O104" s="560"/>
      <c r="P104" s="560"/>
      <c r="Q104" s="560"/>
      <c r="R104" s="560"/>
      <c r="S104" s="560"/>
      <c r="T104" s="560"/>
      <c r="U104" s="560"/>
      <c r="V104" s="560"/>
      <c r="W104" s="560"/>
      <c r="X104" s="560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60"/>
      <c r="AR104" s="560"/>
      <c r="AS104" s="560"/>
      <c r="AT104" s="560"/>
      <c r="AU104" s="560"/>
      <c r="AV104" s="560"/>
      <c r="AW104" s="560"/>
      <c r="AX104" s="560"/>
      <c r="AY104" s="560"/>
      <c r="AZ104" s="560"/>
      <c r="BA104" s="560"/>
      <c r="BB104" s="560"/>
      <c r="BC104" s="560"/>
      <c r="BD104" s="560"/>
      <c r="BE104" s="560"/>
      <c r="BF104" s="560"/>
      <c r="BG104" s="560"/>
      <c r="BH104" s="560"/>
      <c r="BI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  <c r="CG104" s="560"/>
      <c r="CH104" s="560"/>
      <c r="CI104" s="560"/>
      <c r="CJ104" s="560"/>
      <c r="CK104" s="560"/>
      <c r="CL104" s="560"/>
      <c r="CM104" s="560"/>
      <c r="CN104" s="560"/>
      <c r="CO104" s="560"/>
      <c r="CP104" s="560"/>
      <c r="CQ104" s="560"/>
      <c r="CR104" s="560"/>
      <c r="CS104" s="560"/>
      <c r="CT104" s="560"/>
      <c r="CU104" s="560"/>
      <c r="CV104" s="560"/>
      <c r="CW104" s="560"/>
      <c r="CX104" s="560"/>
      <c r="CY104" s="560"/>
      <c r="CZ104" s="560"/>
      <c r="DA104" s="560"/>
      <c r="DB104" s="560"/>
      <c r="DC104" s="560"/>
      <c r="DD104" s="560"/>
      <c r="DE104" s="560"/>
      <c r="DF104" s="560"/>
      <c r="DG104" s="560"/>
      <c r="DH104" s="560"/>
      <c r="DI104" s="560"/>
      <c r="DJ104" s="560"/>
      <c r="DK104" s="560"/>
      <c r="DL104" s="560"/>
      <c r="DM104" s="560"/>
      <c r="DN104" s="560"/>
      <c r="DO104" s="560"/>
      <c r="DP104" s="560"/>
      <c r="DQ104" s="560"/>
      <c r="DR104" s="560"/>
      <c r="DS104" s="560"/>
      <c r="DT104" s="560"/>
      <c r="DU104" s="560"/>
      <c r="DV104" s="560"/>
      <c r="DW104" s="560"/>
      <c r="DX104" s="560"/>
      <c r="DY104" s="560"/>
      <c r="DZ104" s="560"/>
      <c r="EA104" s="560"/>
      <c r="EB104" s="560"/>
      <c r="EC104" s="560"/>
      <c r="ED104" s="560"/>
      <c r="EE104" s="560"/>
      <c r="EF104" s="560"/>
      <c r="EG104" s="560"/>
      <c r="EH104" s="560"/>
      <c r="EI104" s="560"/>
      <c r="EJ104" s="558"/>
    </row>
    <row r="105" spans="1:140" s="502" customFormat="1" ht="18" customHeight="1" x14ac:dyDescent="0.3">
      <c r="A105" s="451">
        <v>97</v>
      </c>
      <c r="B105" s="455" t="s">
        <v>1148</v>
      </c>
      <c r="C105" s="453" t="s">
        <v>502</v>
      </c>
      <c r="D105" s="454">
        <v>5000</v>
      </c>
      <c r="E105" s="424" t="s">
        <v>952</v>
      </c>
      <c r="F105" s="454" t="s">
        <v>1085</v>
      </c>
      <c r="G105" s="424" t="s">
        <v>1234</v>
      </c>
      <c r="H105" s="455" t="s">
        <v>503</v>
      </c>
      <c r="I105" s="519"/>
      <c r="J105" s="453"/>
      <c r="K105" s="456"/>
      <c r="L105" s="549"/>
      <c r="M105" s="560"/>
      <c r="N105" s="560"/>
      <c r="O105" s="560"/>
      <c r="P105" s="560"/>
      <c r="Q105" s="560"/>
      <c r="R105" s="560"/>
      <c r="S105" s="560"/>
      <c r="T105" s="560"/>
      <c r="U105" s="560"/>
      <c r="V105" s="560"/>
      <c r="W105" s="560"/>
      <c r="X105" s="560"/>
      <c r="Y105" s="560"/>
      <c r="Z105" s="560"/>
      <c r="AA105" s="560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60"/>
      <c r="AR105" s="560"/>
      <c r="AS105" s="560"/>
      <c r="AT105" s="560"/>
      <c r="AU105" s="560"/>
      <c r="AV105" s="560"/>
      <c r="AW105" s="560"/>
      <c r="AX105" s="560"/>
      <c r="AY105" s="560"/>
      <c r="AZ105" s="560"/>
      <c r="BA105" s="560"/>
      <c r="BB105" s="560"/>
      <c r="BC105" s="560"/>
      <c r="BD105" s="560"/>
      <c r="BE105" s="560"/>
      <c r="BF105" s="560"/>
      <c r="BG105" s="560"/>
      <c r="BH105" s="560"/>
      <c r="BI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560"/>
      <c r="BU105" s="560"/>
      <c r="BV105" s="560"/>
      <c r="BW105" s="560"/>
      <c r="BX105" s="560"/>
      <c r="BY105" s="560"/>
      <c r="BZ105" s="560"/>
      <c r="CA105" s="560"/>
      <c r="CB105" s="560"/>
      <c r="CC105" s="560"/>
      <c r="CD105" s="560"/>
      <c r="CE105" s="560"/>
      <c r="CF105" s="560"/>
      <c r="CG105" s="560"/>
      <c r="CH105" s="560"/>
      <c r="CI105" s="560"/>
      <c r="CJ105" s="560"/>
      <c r="CK105" s="560"/>
      <c r="CL105" s="560"/>
      <c r="CM105" s="560"/>
      <c r="CN105" s="560"/>
      <c r="CO105" s="560"/>
      <c r="CP105" s="560"/>
      <c r="CQ105" s="560"/>
      <c r="CR105" s="560"/>
      <c r="CS105" s="560"/>
      <c r="CT105" s="560"/>
      <c r="CU105" s="560"/>
      <c r="CV105" s="560"/>
      <c r="CW105" s="560"/>
      <c r="CX105" s="560"/>
      <c r="CY105" s="560"/>
      <c r="CZ105" s="560"/>
      <c r="DA105" s="560"/>
      <c r="DB105" s="560"/>
      <c r="DC105" s="560"/>
      <c r="DD105" s="560"/>
      <c r="DE105" s="560"/>
      <c r="DF105" s="560"/>
      <c r="DG105" s="560"/>
      <c r="DH105" s="560"/>
      <c r="DI105" s="560"/>
      <c r="DJ105" s="560"/>
      <c r="DK105" s="560"/>
      <c r="DL105" s="560"/>
      <c r="DM105" s="560"/>
      <c r="DN105" s="560"/>
      <c r="DO105" s="560"/>
      <c r="DP105" s="560"/>
      <c r="DQ105" s="560"/>
      <c r="DR105" s="560"/>
      <c r="DS105" s="560"/>
      <c r="DT105" s="560"/>
      <c r="DU105" s="560"/>
      <c r="DV105" s="560"/>
      <c r="DW105" s="560"/>
      <c r="DX105" s="560"/>
      <c r="DY105" s="560"/>
      <c r="DZ105" s="560"/>
      <c r="EA105" s="560"/>
      <c r="EB105" s="560"/>
      <c r="EC105" s="560"/>
      <c r="ED105" s="560"/>
      <c r="EE105" s="560"/>
      <c r="EF105" s="560"/>
      <c r="EG105" s="560"/>
      <c r="EH105" s="560"/>
      <c r="EI105" s="560"/>
      <c r="EJ105" s="558"/>
    </row>
    <row r="106" spans="1:140" s="502" customFormat="1" ht="18" customHeight="1" x14ac:dyDescent="0.3">
      <c r="A106" s="451">
        <v>98</v>
      </c>
      <c r="B106" s="455" t="s">
        <v>1149</v>
      </c>
      <c r="C106" s="453" t="s">
        <v>502</v>
      </c>
      <c r="D106" s="454">
        <v>5000</v>
      </c>
      <c r="E106" s="424" t="s">
        <v>953</v>
      </c>
      <c r="F106" s="454" t="s">
        <v>1086</v>
      </c>
      <c r="G106" s="424" t="s">
        <v>1235</v>
      </c>
      <c r="H106" s="455" t="s">
        <v>505</v>
      </c>
      <c r="I106" s="519"/>
      <c r="J106" s="453"/>
      <c r="K106" s="456"/>
      <c r="L106" s="549"/>
      <c r="M106" s="560"/>
      <c r="N106" s="560"/>
      <c r="O106" s="560"/>
      <c r="P106" s="560"/>
      <c r="Q106" s="560"/>
      <c r="R106" s="560"/>
      <c r="S106" s="560"/>
      <c r="T106" s="560"/>
      <c r="U106" s="560"/>
      <c r="V106" s="560"/>
      <c r="W106" s="560"/>
      <c r="X106" s="560"/>
      <c r="Y106" s="560"/>
      <c r="Z106" s="560"/>
      <c r="AA106" s="560"/>
      <c r="AB106" s="560"/>
      <c r="AC106" s="560"/>
      <c r="AD106" s="560"/>
      <c r="AE106" s="560"/>
      <c r="AF106" s="560"/>
      <c r="AG106" s="560"/>
      <c r="AH106" s="560"/>
      <c r="AI106" s="560"/>
      <c r="AJ106" s="560"/>
      <c r="AK106" s="560"/>
      <c r="AL106" s="560"/>
      <c r="AM106" s="560"/>
      <c r="AN106" s="560"/>
      <c r="AO106" s="560"/>
      <c r="AP106" s="560"/>
      <c r="AQ106" s="560"/>
      <c r="AR106" s="560"/>
      <c r="AS106" s="560"/>
      <c r="AT106" s="560"/>
      <c r="AU106" s="560"/>
      <c r="AV106" s="560"/>
      <c r="AW106" s="560"/>
      <c r="AX106" s="560"/>
      <c r="AY106" s="560"/>
      <c r="AZ106" s="560"/>
      <c r="BA106" s="560"/>
      <c r="BB106" s="560"/>
      <c r="BC106" s="560"/>
      <c r="BD106" s="560"/>
      <c r="BE106" s="560"/>
      <c r="BF106" s="560"/>
      <c r="BG106" s="560"/>
      <c r="BH106" s="560"/>
      <c r="BI106" s="560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560"/>
      <c r="BU106" s="560"/>
      <c r="BV106" s="560"/>
      <c r="BW106" s="560"/>
      <c r="BX106" s="560"/>
      <c r="BY106" s="560"/>
      <c r="BZ106" s="560"/>
      <c r="CA106" s="560"/>
      <c r="CB106" s="560"/>
      <c r="CC106" s="560"/>
      <c r="CD106" s="560"/>
      <c r="CE106" s="560"/>
      <c r="CF106" s="560"/>
      <c r="CG106" s="560"/>
      <c r="CH106" s="560"/>
      <c r="CI106" s="560"/>
      <c r="CJ106" s="560"/>
      <c r="CK106" s="560"/>
      <c r="CL106" s="560"/>
      <c r="CM106" s="560"/>
      <c r="CN106" s="560"/>
      <c r="CO106" s="560"/>
      <c r="CP106" s="560"/>
      <c r="CQ106" s="560"/>
      <c r="CR106" s="560"/>
      <c r="CS106" s="560"/>
      <c r="CT106" s="560"/>
      <c r="CU106" s="560"/>
      <c r="CV106" s="560"/>
      <c r="CW106" s="560"/>
      <c r="CX106" s="560"/>
      <c r="CY106" s="560"/>
      <c r="CZ106" s="560"/>
      <c r="DA106" s="560"/>
      <c r="DB106" s="560"/>
      <c r="DC106" s="560"/>
      <c r="DD106" s="560"/>
      <c r="DE106" s="560"/>
      <c r="DF106" s="560"/>
      <c r="DG106" s="560"/>
      <c r="DH106" s="560"/>
      <c r="DI106" s="560"/>
      <c r="DJ106" s="560"/>
      <c r="DK106" s="560"/>
      <c r="DL106" s="560"/>
      <c r="DM106" s="560"/>
      <c r="DN106" s="560"/>
      <c r="DO106" s="560"/>
      <c r="DP106" s="560"/>
      <c r="DQ106" s="560"/>
      <c r="DR106" s="560"/>
      <c r="DS106" s="560"/>
      <c r="DT106" s="560"/>
      <c r="DU106" s="560"/>
      <c r="DV106" s="560"/>
      <c r="DW106" s="560"/>
      <c r="DX106" s="560"/>
      <c r="DY106" s="560"/>
      <c r="DZ106" s="560"/>
      <c r="EA106" s="560"/>
      <c r="EB106" s="560"/>
      <c r="EC106" s="560"/>
      <c r="ED106" s="560"/>
      <c r="EE106" s="560"/>
      <c r="EF106" s="560"/>
      <c r="EG106" s="560"/>
      <c r="EH106" s="560"/>
      <c r="EI106" s="560"/>
      <c r="EJ106" s="558"/>
    </row>
    <row r="107" spans="1:140" s="502" customFormat="1" ht="18" customHeight="1" x14ac:dyDescent="0.3">
      <c r="A107" s="451">
        <v>99</v>
      </c>
      <c r="B107" s="455" t="s">
        <v>1149</v>
      </c>
      <c r="C107" s="453" t="s">
        <v>502</v>
      </c>
      <c r="D107" s="454">
        <v>5000</v>
      </c>
      <c r="E107" s="424" t="s">
        <v>954</v>
      </c>
      <c r="F107" s="454" t="s">
        <v>1087</v>
      </c>
      <c r="G107" s="424" t="s">
        <v>1236</v>
      </c>
      <c r="H107" s="455" t="s">
        <v>505</v>
      </c>
      <c r="I107" s="519"/>
      <c r="J107" s="453"/>
      <c r="K107" s="456"/>
      <c r="L107" s="549"/>
      <c r="M107" s="560"/>
      <c r="N107" s="560"/>
      <c r="O107" s="560"/>
      <c r="P107" s="560"/>
      <c r="Q107" s="560"/>
      <c r="R107" s="560"/>
      <c r="S107" s="560"/>
      <c r="T107" s="560"/>
      <c r="U107" s="560"/>
      <c r="V107" s="560"/>
      <c r="W107" s="560"/>
      <c r="X107" s="560"/>
      <c r="Y107" s="560"/>
      <c r="Z107" s="560"/>
      <c r="AA107" s="560"/>
      <c r="AB107" s="560"/>
      <c r="AC107" s="560"/>
      <c r="AD107" s="560"/>
      <c r="AE107" s="560"/>
      <c r="AF107" s="560"/>
      <c r="AG107" s="560"/>
      <c r="AH107" s="560"/>
      <c r="AI107" s="560"/>
      <c r="AJ107" s="560"/>
      <c r="AK107" s="560"/>
      <c r="AL107" s="560"/>
      <c r="AM107" s="560"/>
      <c r="AN107" s="560"/>
      <c r="AO107" s="560"/>
      <c r="AP107" s="560"/>
      <c r="AQ107" s="560"/>
      <c r="AR107" s="560"/>
      <c r="AS107" s="560"/>
      <c r="AT107" s="560"/>
      <c r="AU107" s="560"/>
      <c r="AV107" s="560"/>
      <c r="AW107" s="560"/>
      <c r="AX107" s="560"/>
      <c r="AY107" s="560"/>
      <c r="AZ107" s="560"/>
      <c r="BA107" s="560"/>
      <c r="BB107" s="560"/>
      <c r="BC107" s="560"/>
      <c r="BD107" s="560"/>
      <c r="BE107" s="560"/>
      <c r="BF107" s="560"/>
      <c r="BG107" s="560"/>
      <c r="BH107" s="560"/>
      <c r="BI107" s="560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560"/>
      <c r="BU107" s="560"/>
      <c r="BV107" s="560"/>
      <c r="BW107" s="560"/>
      <c r="BX107" s="560"/>
      <c r="BY107" s="560"/>
      <c r="BZ107" s="560"/>
      <c r="CA107" s="560"/>
      <c r="CB107" s="560"/>
      <c r="CC107" s="560"/>
      <c r="CD107" s="560"/>
      <c r="CE107" s="560"/>
      <c r="CF107" s="560"/>
      <c r="CG107" s="560"/>
      <c r="CH107" s="560"/>
      <c r="CI107" s="560"/>
      <c r="CJ107" s="560"/>
      <c r="CK107" s="560"/>
      <c r="CL107" s="560"/>
      <c r="CM107" s="560"/>
      <c r="CN107" s="560"/>
      <c r="CO107" s="560"/>
      <c r="CP107" s="560"/>
      <c r="CQ107" s="560"/>
      <c r="CR107" s="560"/>
      <c r="CS107" s="560"/>
      <c r="CT107" s="560"/>
      <c r="CU107" s="560"/>
      <c r="CV107" s="560"/>
      <c r="CW107" s="560"/>
      <c r="CX107" s="560"/>
      <c r="CY107" s="560"/>
      <c r="CZ107" s="560"/>
      <c r="DA107" s="560"/>
      <c r="DB107" s="560"/>
      <c r="DC107" s="560"/>
      <c r="DD107" s="560"/>
      <c r="DE107" s="560"/>
      <c r="DF107" s="560"/>
      <c r="DG107" s="560"/>
      <c r="DH107" s="560"/>
      <c r="DI107" s="560"/>
      <c r="DJ107" s="560"/>
      <c r="DK107" s="560"/>
      <c r="DL107" s="560"/>
      <c r="DM107" s="560"/>
      <c r="DN107" s="560"/>
      <c r="DO107" s="560"/>
      <c r="DP107" s="560"/>
      <c r="DQ107" s="560"/>
      <c r="DR107" s="560"/>
      <c r="DS107" s="560"/>
      <c r="DT107" s="560"/>
      <c r="DU107" s="560"/>
      <c r="DV107" s="560"/>
      <c r="DW107" s="560"/>
      <c r="DX107" s="560"/>
      <c r="DY107" s="560"/>
      <c r="DZ107" s="560"/>
      <c r="EA107" s="560"/>
      <c r="EB107" s="560"/>
      <c r="EC107" s="560"/>
      <c r="ED107" s="560"/>
      <c r="EE107" s="560"/>
      <c r="EF107" s="560"/>
      <c r="EG107" s="560"/>
      <c r="EH107" s="560"/>
      <c r="EI107" s="560"/>
      <c r="EJ107" s="558"/>
    </row>
    <row r="108" spans="1:140" s="502" customFormat="1" ht="18" customHeight="1" x14ac:dyDescent="0.3">
      <c r="A108" s="451">
        <v>100</v>
      </c>
      <c r="B108" s="455" t="s">
        <v>1149</v>
      </c>
      <c r="C108" s="453" t="s">
        <v>502</v>
      </c>
      <c r="D108" s="454">
        <v>5000</v>
      </c>
      <c r="E108" s="424" t="s">
        <v>955</v>
      </c>
      <c r="F108" s="454" t="s">
        <v>1088</v>
      </c>
      <c r="G108" s="424" t="s">
        <v>1237</v>
      </c>
      <c r="H108" s="455" t="s">
        <v>503</v>
      </c>
      <c r="I108" s="519"/>
      <c r="J108" s="453"/>
      <c r="K108" s="456"/>
      <c r="L108" s="549"/>
      <c r="M108" s="560"/>
      <c r="N108" s="560"/>
      <c r="O108" s="560"/>
      <c r="P108" s="560"/>
      <c r="Q108" s="560"/>
      <c r="R108" s="560"/>
      <c r="S108" s="560"/>
      <c r="T108" s="560"/>
      <c r="U108" s="560"/>
      <c r="V108" s="560"/>
      <c r="W108" s="560"/>
      <c r="X108" s="560"/>
      <c r="Y108" s="560"/>
      <c r="Z108" s="560"/>
      <c r="AA108" s="560"/>
      <c r="AB108" s="560"/>
      <c r="AC108" s="560"/>
      <c r="AD108" s="560"/>
      <c r="AE108" s="560"/>
      <c r="AF108" s="560"/>
      <c r="AG108" s="560"/>
      <c r="AH108" s="560"/>
      <c r="AI108" s="560"/>
      <c r="AJ108" s="560"/>
      <c r="AK108" s="560"/>
      <c r="AL108" s="560"/>
      <c r="AM108" s="560"/>
      <c r="AN108" s="560"/>
      <c r="AO108" s="560"/>
      <c r="AP108" s="560"/>
      <c r="AQ108" s="560"/>
      <c r="AR108" s="560"/>
      <c r="AS108" s="560"/>
      <c r="AT108" s="560"/>
      <c r="AU108" s="560"/>
      <c r="AV108" s="560"/>
      <c r="AW108" s="560"/>
      <c r="AX108" s="560"/>
      <c r="AY108" s="560"/>
      <c r="AZ108" s="560"/>
      <c r="BA108" s="560"/>
      <c r="BB108" s="560"/>
      <c r="BC108" s="560"/>
      <c r="BD108" s="560"/>
      <c r="BE108" s="560"/>
      <c r="BF108" s="560"/>
      <c r="BG108" s="560"/>
      <c r="BH108" s="560"/>
      <c r="BI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560"/>
      <c r="BU108" s="560"/>
      <c r="BV108" s="560"/>
      <c r="BW108" s="560"/>
      <c r="BX108" s="560"/>
      <c r="BY108" s="560"/>
      <c r="BZ108" s="560"/>
      <c r="CA108" s="560"/>
      <c r="CB108" s="560"/>
      <c r="CC108" s="560"/>
      <c r="CD108" s="560"/>
      <c r="CE108" s="560"/>
      <c r="CF108" s="560"/>
      <c r="CG108" s="560"/>
      <c r="CH108" s="560"/>
      <c r="CI108" s="560"/>
      <c r="CJ108" s="560"/>
      <c r="CK108" s="560"/>
      <c r="CL108" s="560"/>
      <c r="CM108" s="560"/>
      <c r="CN108" s="560"/>
      <c r="CO108" s="560"/>
      <c r="CP108" s="560"/>
      <c r="CQ108" s="560"/>
      <c r="CR108" s="560"/>
      <c r="CS108" s="560"/>
      <c r="CT108" s="560"/>
      <c r="CU108" s="560"/>
      <c r="CV108" s="560"/>
      <c r="CW108" s="560"/>
      <c r="CX108" s="560"/>
      <c r="CY108" s="560"/>
      <c r="CZ108" s="560"/>
      <c r="DA108" s="560"/>
      <c r="DB108" s="560"/>
      <c r="DC108" s="560"/>
      <c r="DD108" s="560"/>
      <c r="DE108" s="560"/>
      <c r="DF108" s="560"/>
      <c r="DG108" s="560"/>
      <c r="DH108" s="560"/>
      <c r="DI108" s="560"/>
      <c r="DJ108" s="560"/>
      <c r="DK108" s="560"/>
      <c r="DL108" s="560"/>
      <c r="DM108" s="560"/>
      <c r="DN108" s="560"/>
      <c r="DO108" s="560"/>
      <c r="DP108" s="560"/>
      <c r="DQ108" s="560"/>
      <c r="DR108" s="560"/>
      <c r="DS108" s="560"/>
      <c r="DT108" s="560"/>
      <c r="DU108" s="560"/>
      <c r="DV108" s="560"/>
      <c r="DW108" s="560"/>
      <c r="DX108" s="560"/>
      <c r="DY108" s="560"/>
      <c r="DZ108" s="560"/>
      <c r="EA108" s="560"/>
      <c r="EB108" s="560"/>
      <c r="EC108" s="560"/>
      <c r="ED108" s="560"/>
      <c r="EE108" s="560"/>
      <c r="EF108" s="560"/>
      <c r="EG108" s="560"/>
      <c r="EH108" s="560"/>
      <c r="EI108" s="560"/>
      <c r="EJ108" s="558"/>
    </row>
    <row r="109" spans="1:140" s="502" customFormat="1" ht="18" customHeight="1" x14ac:dyDescent="0.3">
      <c r="A109" s="451">
        <v>101</v>
      </c>
      <c r="B109" s="455" t="s">
        <v>1149</v>
      </c>
      <c r="C109" s="453" t="s">
        <v>502</v>
      </c>
      <c r="D109" s="454">
        <v>2000</v>
      </c>
      <c r="E109" s="424" t="s">
        <v>956</v>
      </c>
      <c r="F109" s="454" t="s">
        <v>1089</v>
      </c>
      <c r="G109" s="424" t="s">
        <v>1238</v>
      </c>
      <c r="H109" s="455" t="s">
        <v>503</v>
      </c>
      <c r="I109" s="519"/>
      <c r="J109" s="453"/>
      <c r="K109" s="456"/>
      <c r="L109" s="549"/>
      <c r="M109" s="560"/>
      <c r="N109" s="560"/>
      <c r="O109" s="560"/>
      <c r="P109" s="560"/>
      <c r="Q109" s="560"/>
      <c r="R109" s="560"/>
      <c r="S109" s="560"/>
      <c r="T109" s="560"/>
      <c r="U109" s="560"/>
      <c r="V109" s="560"/>
      <c r="W109" s="560"/>
      <c r="X109" s="560"/>
      <c r="Y109" s="560"/>
      <c r="Z109" s="560"/>
      <c r="AA109" s="560"/>
      <c r="AB109" s="560"/>
      <c r="AC109" s="560"/>
      <c r="AD109" s="560"/>
      <c r="AE109" s="560"/>
      <c r="AF109" s="560"/>
      <c r="AG109" s="560"/>
      <c r="AH109" s="560"/>
      <c r="AI109" s="560"/>
      <c r="AJ109" s="560"/>
      <c r="AK109" s="560"/>
      <c r="AL109" s="560"/>
      <c r="AM109" s="560"/>
      <c r="AN109" s="560"/>
      <c r="AO109" s="560"/>
      <c r="AP109" s="560"/>
      <c r="AQ109" s="560"/>
      <c r="AR109" s="560"/>
      <c r="AS109" s="560"/>
      <c r="AT109" s="560"/>
      <c r="AU109" s="560"/>
      <c r="AV109" s="560"/>
      <c r="AW109" s="560"/>
      <c r="AX109" s="560"/>
      <c r="AY109" s="560"/>
      <c r="AZ109" s="560"/>
      <c r="BA109" s="560"/>
      <c r="BB109" s="560"/>
      <c r="BC109" s="560"/>
      <c r="BD109" s="560"/>
      <c r="BE109" s="560"/>
      <c r="BF109" s="560"/>
      <c r="BG109" s="560"/>
      <c r="BH109" s="560"/>
      <c r="BI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560"/>
      <c r="BU109" s="560"/>
      <c r="BV109" s="560"/>
      <c r="BW109" s="560"/>
      <c r="BX109" s="560"/>
      <c r="BY109" s="560"/>
      <c r="BZ109" s="560"/>
      <c r="CA109" s="560"/>
      <c r="CB109" s="560"/>
      <c r="CC109" s="560"/>
      <c r="CD109" s="560"/>
      <c r="CE109" s="560"/>
      <c r="CF109" s="560"/>
      <c r="CG109" s="560"/>
      <c r="CH109" s="560"/>
      <c r="CI109" s="560"/>
      <c r="CJ109" s="560"/>
      <c r="CK109" s="560"/>
      <c r="CL109" s="560"/>
      <c r="CM109" s="560"/>
      <c r="CN109" s="560"/>
      <c r="CO109" s="560"/>
      <c r="CP109" s="560"/>
      <c r="CQ109" s="560"/>
      <c r="CR109" s="560"/>
      <c r="CS109" s="560"/>
      <c r="CT109" s="560"/>
      <c r="CU109" s="560"/>
      <c r="CV109" s="560"/>
      <c r="CW109" s="560"/>
      <c r="CX109" s="560"/>
      <c r="CY109" s="560"/>
      <c r="CZ109" s="560"/>
      <c r="DA109" s="560"/>
      <c r="DB109" s="560"/>
      <c r="DC109" s="560"/>
      <c r="DD109" s="560"/>
      <c r="DE109" s="560"/>
      <c r="DF109" s="560"/>
      <c r="DG109" s="560"/>
      <c r="DH109" s="560"/>
      <c r="DI109" s="560"/>
      <c r="DJ109" s="560"/>
      <c r="DK109" s="560"/>
      <c r="DL109" s="560"/>
      <c r="DM109" s="560"/>
      <c r="DN109" s="560"/>
      <c r="DO109" s="560"/>
      <c r="DP109" s="560"/>
      <c r="DQ109" s="560"/>
      <c r="DR109" s="560"/>
      <c r="DS109" s="560"/>
      <c r="DT109" s="560"/>
      <c r="DU109" s="560"/>
      <c r="DV109" s="560"/>
      <c r="DW109" s="560"/>
      <c r="DX109" s="560"/>
      <c r="DY109" s="560"/>
      <c r="DZ109" s="560"/>
      <c r="EA109" s="560"/>
      <c r="EB109" s="560"/>
      <c r="EC109" s="560"/>
      <c r="ED109" s="560"/>
      <c r="EE109" s="560"/>
      <c r="EF109" s="560"/>
      <c r="EG109" s="560"/>
      <c r="EH109" s="560"/>
      <c r="EI109" s="560"/>
      <c r="EJ109" s="558"/>
    </row>
    <row r="110" spans="1:140" s="502" customFormat="1" ht="18" customHeight="1" x14ac:dyDescent="0.3">
      <c r="A110" s="451">
        <v>102</v>
      </c>
      <c r="B110" s="455" t="s">
        <v>1149</v>
      </c>
      <c r="C110" s="453" t="s">
        <v>502</v>
      </c>
      <c r="D110" s="454">
        <v>2000</v>
      </c>
      <c r="E110" s="424" t="s">
        <v>957</v>
      </c>
      <c r="F110" s="454" t="s">
        <v>1090</v>
      </c>
      <c r="G110" s="424" t="s">
        <v>1239</v>
      </c>
      <c r="H110" s="455" t="s">
        <v>503</v>
      </c>
      <c r="I110" s="519"/>
      <c r="J110" s="453"/>
      <c r="K110" s="456"/>
      <c r="L110" s="549"/>
      <c r="M110" s="560"/>
      <c r="N110" s="560"/>
      <c r="O110" s="560"/>
      <c r="P110" s="560"/>
      <c r="Q110" s="560"/>
      <c r="R110" s="560"/>
      <c r="S110" s="560"/>
      <c r="T110" s="560"/>
      <c r="U110" s="560"/>
      <c r="V110" s="560"/>
      <c r="W110" s="560"/>
      <c r="X110" s="560"/>
      <c r="Y110" s="560"/>
      <c r="Z110" s="560"/>
      <c r="AA110" s="560"/>
      <c r="AB110" s="560"/>
      <c r="AC110" s="560"/>
      <c r="AD110" s="560"/>
      <c r="AE110" s="560"/>
      <c r="AF110" s="560"/>
      <c r="AG110" s="560"/>
      <c r="AH110" s="560"/>
      <c r="AI110" s="560"/>
      <c r="AJ110" s="560"/>
      <c r="AK110" s="560"/>
      <c r="AL110" s="560"/>
      <c r="AM110" s="560"/>
      <c r="AN110" s="560"/>
      <c r="AO110" s="560"/>
      <c r="AP110" s="560"/>
      <c r="AQ110" s="560"/>
      <c r="AR110" s="560"/>
      <c r="AS110" s="560"/>
      <c r="AT110" s="560"/>
      <c r="AU110" s="560"/>
      <c r="AV110" s="560"/>
      <c r="AW110" s="560"/>
      <c r="AX110" s="560"/>
      <c r="AY110" s="560"/>
      <c r="AZ110" s="560"/>
      <c r="BA110" s="560"/>
      <c r="BB110" s="560"/>
      <c r="BC110" s="560"/>
      <c r="BD110" s="560"/>
      <c r="BE110" s="560"/>
      <c r="BF110" s="560"/>
      <c r="BG110" s="560"/>
      <c r="BH110" s="560"/>
      <c r="BI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560"/>
      <c r="BU110" s="560"/>
      <c r="BV110" s="560"/>
      <c r="BW110" s="560"/>
      <c r="BX110" s="560"/>
      <c r="BY110" s="560"/>
      <c r="BZ110" s="560"/>
      <c r="CA110" s="560"/>
      <c r="CB110" s="560"/>
      <c r="CC110" s="560"/>
      <c r="CD110" s="560"/>
      <c r="CE110" s="560"/>
      <c r="CF110" s="560"/>
      <c r="CG110" s="560"/>
      <c r="CH110" s="560"/>
      <c r="CI110" s="560"/>
      <c r="CJ110" s="560"/>
      <c r="CK110" s="560"/>
      <c r="CL110" s="560"/>
      <c r="CM110" s="560"/>
      <c r="CN110" s="560"/>
      <c r="CO110" s="560"/>
      <c r="CP110" s="560"/>
      <c r="CQ110" s="560"/>
      <c r="CR110" s="560"/>
      <c r="CS110" s="560"/>
      <c r="CT110" s="560"/>
      <c r="CU110" s="560"/>
      <c r="CV110" s="560"/>
      <c r="CW110" s="560"/>
      <c r="CX110" s="560"/>
      <c r="CY110" s="560"/>
      <c r="CZ110" s="560"/>
      <c r="DA110" s="560"/>
      <c r="DB110" s="560"/>
      <c r="DC110" s="560"/>
      <c r="DD110" s="560"/>
      <c r="DE110" s="560"/>
      <c r="DF110" s="560"/>
      <c r="DG110" s="560"/>
      <c r="DH110" s="560"/>
      <c r="DI110" s="560"/>
      <c r="DJ110" s="560"/>
      <c r="DK110" s="560"/>
      <c r="DL110" s="560"/>
      <c r="DM110" s="560"/>
      <c r="DN110" s="560"/>
      <c r="DO110" s="560"/>
      <c r="DP110" s="560"/>
      <c r="DQ110" s="560"/>
      <c r="DR110" s="560"/>
      <c r="DS110" s="560"/>
      <c r="DT110" s="560"/>
      <c r="DU110" s="560"/>
      <c r="DV110" s="560"/>
      <c r="DW110" s="560"/>
      <c r="DX110" s="560"/>
      <c r="DY110" s="560"/>
      <c r="DZ110" s="560"/>
      <c r="EA110" s="560"/>
      <c r="EB110" s="560"/>
      <c r="EC110" s="560"/>
      <c r="ED110" s="560"/>
      <c r="EE110" s="560"/>
      <c r="EF110" s="560"/>
      <c r="EG110" s="560"/>
      <c r="EH110" s="560"/>
      <c r="EI110" s="560"/>
      <c r="EJ110" s="558"/>
    </row>
    <row r="111" spans="1:140" s="502" customFormat="1" ht="18" customHeight="1" x14ac:dyDescent="0.3">
      <c r="A111" s="451">
        <v>103</v>
      </c>
      <c r="B111" s="455" t="s">
        <v>1149</v>
      </c>
      <c r="C111" s="453" t="s">
        <v>502</v>
      </c>
      <c r="D111" s="454">
        <v>10000</v>
      </c>
      <c r="E111" s="424" t="s">
        <v>958</v>
      </c>
      <c r="F111" s="454" t="s">
        <v>1091</v>
      </c>
      <c r="G111" s="424" t="s">
        <v>1240</v>
      </c>
      <c r="H111" s="455" t="s">
        <v>503</v>
      </c>
      <c r="I111" s="519"/>
      <c r="J111" s="453"/>
      <c r="K111" s="456"/>
      <c r="L111" s="549"/>
      <c r="M111" s="560"/>
      <c r="N111" s="560"/>
      <c r="O111" s="560"/>
      <c r="P111" s="560"/>
      <c r="Q111" s="560"/>
      <c r="R111" s="560"/>
      <c r="S111" s="560"/>
      <c r="T111" s="560"/>
      <c r="U111" s="560"/>
      <c r="V111" s="560"/>
      <c r="W111" s="560"/>
      <c r="X111" s="560"/>
      <c r="Y111" s="560"/>
      <c r="Z111" s="560"/>
      <c r="AA111" s="560"/>
      <c r="AB111" s="560"/>
      <c r="AC111" s="560"/>
      <c r="AD111" s="560"/>
      <c r="AE111" s="560"/>
      <c r="AF111" s="560"/>
      <c r="AG111" s="560"/>
      <c r="AH111" s="560"/>
      <c r="AI111" s="560"/>
      <c r="AJ111" s="560"/>
      <c r="AK111" s="560"/>
      <c r="AL111" s="560"/>
      <c r="AM111" s="560"/>
      <c r="AN111" s="560"/>
      <c r="AO111" s="560"/>
      <c r="AP111" s="560"/>
      <c r="AQ111" s="560"/>
      <c r="AR111" s="560"/>
      <c r="AS111" s="560"/>
      <c r="AT111" s="560"/>
      <c r="AU111" s="560"/>
      <c r="AV111" s="560"/>
      <c r="AW111" s="560"/>
      <c r="AX111" s="560"/>
      <c r="AY111" s="560"/>
      <c r="AZ111" s="560"/>
      <c r="BA111" s="560"/>
      <c r="BB111" s="560"/>
      <c r="BC111" s="560"/>
      <c r="BD111" s="560"/>
      <c r="BE111" s="560"/>
      <c r="BF111" s="560"/>
      <c r="BG111" s="560"/>
      <c r="BH111" s="560"/>
      <c r="BI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560"/>
      <c r="BU111" s="560"/>
      <c r="BV111" s="560"/>
      <c r="BW111" s="560"/>
      <c r="BX111" s="560"/>
      <c r="BY111" s="560"/>
      <c r="BZ111" s="560"/>
      <c r="CA111" s="560"/>
      <c r="CB111" s="560"/>
      <c r="CC111" s="560"/>
      <c r="CD111" s="560"/>
      <c r="CE111" s="560"/>
      <c r="CF111" s="560"/>
      <c r="CG111" s="560"/>
      <c r="CH111" s="560"/>
      <c r="CI111" s="560"/>
      <c r="CJ111" s="560"/>
      <c r="CK111" s="560"/>
      <c r="CL111" s="560"/>
      <c r="CM111" s="560"/>
      <c r="CN111" s="560"/>
      <c r="CO111" s="560"/>
      <c r="CP111" s="560"/>
      <c r="CQ111" s="560"/>
      <c r="CR111" s="560"/>
      <c r="CS111" s="560"/>
      <c r="CT111" s="560"/>
      <c r="CU111" s="560"/>
      <c r="CV111" s="560"/>
      <c r="CW111" s="560"/>
      <c r="CX111" s="560"/>
      <c r="CY111" s="560"/>
      <c r="CZ111" s="560"/>
      <c r="DA111" s="560"/>
      <c r="DB111" s="560"/>
      <c r="DC111" s="560"/>
      <c r="DD111" s="560"/>
      <c r="DE111" s="560"/>
      <c r="DF111" s="560"/>
      <c r="DG111" s="560"/>
      <c r="DH111" s="560"/>
      <c r="DI111" s="560"/>
      <c r="DJ111" s="560"/>
      <c r="DK111" s="560"/>
      <c r="DL111" s="560"/>
      <c r="DM111" s="560"/>
      <c r="DN111" s="560"/>
      <c r="DO111" s="560"/>
      <c r="DP111" s="560"/>
      <c r="DQ111" s="560"/>
      <c r="DR111" s="560"/>
      <c r="DS111" s="560"/>
      <c r="DT111" s="560"/>
      <c r="DU111" s="560"/>
      <c r="DV111" s="560"/>
      <c r="DW111" s="560"/>
      <c r="DX111" s="560"/>
      <c r="DY111" s="560"/>
      <c r="DZ111" s="560"/>
      <c r="EA111" s="560"/>
      <c r="EB111" s="560"/>
      <c r="EC111" s="560"/>
      <c r="ED111" s="560"/>
      <c r="EE111" s="560"/>
      <c r="EF111" s="560"/>
      <c r="EG111" s="560"/>
      <c r="EH111" s="560"/>
      <c r="EI111" s="560"/>
      <c r="EJ111" s="558"/>
    </row>
    <row r="112" spans="1:140" s="502" customFormat="1" ht="18" customHeight="1" x14ac:dyDescent="0.3">
      <c r="A112" s="451">
        <v>104</v>
      </c>
      <c r="B112" s="455" t="s">
        <v>1149</v>
      </c>
      <c r="C112" s="453" t="s">
        <v>502</v>
      </c>
      <c r="D112" s="454">
        <v>5000</v>
      </c>
      <c r="E112" s="424" t="s">
        <v>959</v>
      </c>
      <c r="F112" s="454" t="s">
        <v>1092</v>
      </c>
      <c r="G112" s="424" t="s">
        <v>1241</v>
      </c>
      <c r="H112" s="455" t="s">
        <v>503</v>
      </c>
      <c r="I112" s="519"/>
      <c r="J112" s="453"/>
      <c r="K112" s="456"/>
      <c r="L112" s="549"/>
      <c r="M112" s="560"/>
      <c r="N112" s="560"/>
      <c r="O112" s="560"/>
      <c r="P112" s="560"/>
      <c r="Q112" s="560"/>
      <c r="R112" s="560"/>
      <c r="S112" s="560"/>
      <c r="T112" s="560"/>
      <c r="U112" s="560"/>
      <c r="V112" s="560"/>
      <c r="W112" s="560"/>
      <c r="X112" s="560"/>
      <c r="Y112" s="560"/>
      <c r="Z112" s="560"/>
      <c r="AA112" s="560"/>
      <c r="AB112" s="560"/>
      <c r="AC112" s="560"/>
      <c r="AD112" s="560"/>
      <c r="AE112" s="560"/>
      <c r="AF112" s="560"/>
      <c r="AG112" s="560"/>
      <c r="AH112" s="560"/>
      <c r="AI112" s="560"/>
      <c r="AJ112" s="560"/>
      <c r="AK112" s="560"/>
      <c r="AL112" s="560"/>
      <c r="AM112" s="560"/>
      <c r="AN112" s="560"/>
      <c r="AO112" s="560"/>
      <c r="AP112" s="560"/>
      <c r="AQ112" s="560"/>
      <c r="AR112" s="560"/>
      <c r="AS112" s="560"/>
      <c r="AT112" s="560"/>
      <c r="AU112" s="560"/>
      <c r="AV112" s="560"/>
      <c r="AW112" s="560"/>
      <c r="AX112" s="560"/>
      <c r="AY112" s="560"/>
      <c r="AZ112" s="560"/>
      <c r="BA112" s="560"/>
      <c r="BB112" s="560"/>
      <c r="BC112" s="560"/>
      <c r="BD112" s="560"/>
      <c r="BE112" s="560"/>
      <c r="BF112" s="560"/>
      <c r="BG112" s="560"/>
      <c r="BH112" s="560"/>
      <c r="BI112" s="560"/>
      <c r="BJ112" s="560"/>
      <c r="BK112" s="560"/>
      <c r="BL112" s="560"/>
      <c r="BM112" s="560"/>
      <c r="BN112" s="560"/>
      <c r="BO112" s="560"/>
      <c r="BP112" s="560"/>
      <c r="BQ112" s="560"/>
      <c r="BR112" s="560"/>
      <c r="BS112" s="560"/>
      <c r="BT112" s="560"/>
      <c r="BU112" s="560"/>
      <c r="BV112" s="560"/>
      <c r="BW112" s="560"/>
      <c r="BX112" s="560"/>
      <c r="BY112" s="560"/>
      <c r="BZ112" s="560"/>
      <c r="CA112" s="560"/>
      <c r="CB112" s="560"/>
      <c r="CC112" s="560"/>
      <c r="CD112" s="560"/>
      <c r="CE112" s="560"/>
      <c r="CF112" s="560"/>
      <c r="CG112" s="560"/>
      <c r="CH112" s="560"/>
      <c r="CI112" s="560"/>
      <c r="CJ112" s="560"/>
      <c r="CK112" s="560"/>
      <c r="CL112" s="560"/>
      <c r="CM112" s="560"/>
      <c r="CN112" s="560"/>
      <c r="CO112" s="560"/>
      <c r="CP112" s="560"/>
      <c r="CQ112" s="560"/>
      <c r="CR112" s="560"/>
      <c r="CS112" s="560"/>
      <c r="CT112" s="560"/>
      <c r="CU112" s="560"/>
      <c r="CV112" s="560"/>
      <c r="CW112" s="560"/>
      <c r="CX112" s="560"/>
      <c r="CY112" s="560"/>
      <c r="CZ112" s="560"/>
      <c r="DA112" s="560"/>
      <c r="DB112" s="560"/>
      <c r="DC112" s="560"/>
      <c r="DD112" s="560"/>
      <c r="DE112" s="560"/>
      <c r="DF112" s="560"/>
      <c r="DG112" s="560"/>
      <c r="DH112" s="560"/>
      <c r="DI112" s="560"/>
      <c r="DJ112" s="560"/>
      <c r="DK112" s="560"/>
      <c r="DL112" s="560"/>
      <c r="DM112" s="560"/>
      <c r="DN112" s="560"/>
      <c r="DO112" s="560"/>
      <c r="DP112" s="560"/>
      <c r="DQ112" s="560"/>
      <c r="DR112" s="560"/>
      <c r="DS112" s="560"/>
      <c r="DT112" s="560"/>
      <c r="DU112" s="560"/>
      <c r="DV112" s="560"/>
      <c r="DW112" s="560"/>
      <c r="DX112" s="560"/>
      <c r="DY112" s="560"/>
      <c r="DZ112" s="560"/>
      <c r="EA112" s="560"/>
      <c r="EB112" s="560"/>
      <c r="EC112" s="560"/>
      <c r="ED112" s="560"/>
      <c r="EE112" s="560"/>
      <c r="EF112" s="560"/>
      <c r="EG112" s="560"/>
      <c r="EH112" s="560"/>
      <c r="EI112" s="560"/>
      <c r="EJ112" s="558"/>
    </row>
    <row r="113" spans="1:140" s="502" customFormat="1" ht="18" customHeight="1" x14ac:dyDescent="0.3">
      <c r="A113" s="451">
        <v>105</v>
      </c>
      <c r="B113" s="455" t="s">
        <v>1149</v>
      </c>
      <c r="C113" s="453" t="s">
        <v>502</v>
      </c>
      <c r="D113" s="454">
        <v>5000</v>
      </c>
      <c r="E113" s="424" t="s">
        <v>960</v>
      </c>
      <c r="F113" s="454" t="s">
        <v>1093</v>
      </c>
      <c r="G113" s="424" t="s">
        <v>1242</v>
      </c>
      <c r="H113" s="455" t="s">
        <v>504</v>
      </c>
      <c r="I113" s="519"/>
      <c r="J113" s="453"/>
      <c r="K113" s="456"/>
      <c r="L113" s="549"/>
      <c r="M113" s="560"/>
      <c r="N113" s="560"/>
      <c r="O113" s="560"/>
      <c r="P113" s="560"/>
      <c r="Q113" s="560"/>
      <c r="R113" s="560"/>
      <c r="S113" s="560"/>
      <c r="T113" s="560"/>
      <c r="U113" s="560"/>
      <c r="V113" s="560"/>
      <c r="W113" s="560"/>
      <c r="X113" s="560"/>
      <c r="Y113" s="560"/>
      <c r="Z113" s="560"/>
      <c r="AA113" s="560"/>
      <c r="AB113" s="560"/>
      <c r="AC113" s="560"/>
      <c r="AD113" s="560"/>
      <c r="AE113" s="560"/>
      <c r="AF113" s="560"/>
      <c r="AG113" s="560"/>
      <c r="AH113" s="560"/>
      <c r="AI113" s="560"/>
      <c r="AJ113" s="560"/>
      <c r="AK113" s="560"/>
      <c r="AL113" s="560"/>
      <c r="AM113" s="560"/>
      <c r="AN113" s="560"/>
      <c r="AO113" s="560"/>
      <c r="AP113" s="560"/>
      <c r="AQ113" s="560"/>
      <c r="AR113" s="560"/>
      <c r="AS113" s="560"/>
      <c r="AT113" s="560"/>
      <c r="AU113" s="560"/>
      <c r="AV113" s="560"/>
      <c r="AW113" s="560"/>
      <c r="AX113" s="560"/>
      <c r="AY113" s="560"/>
      <c r="AZ113" s="560"/>
      <c r="BA113" s="560"/>
      <c r="BB113" s="560"/>
      <c r="BC113" s="560"/>
      <c r="BD113" s="560"/>
      <c r="BE113" s="560"/>
      <c r="BF113" s="560"/>
      <c r="BG113" s="560"/>
      <c r="BH113" s="560"/>
      <c r="BI113" s="560"/>
      <c r="BJ113" s="560"/>
      <c r="BK113" s="560"/>
      <c r="BL113" s="560"/>
      <c r="BM113" s="560"/>
      <c r="BN113" s="560"/>
      <c r="BO113" s="560"/>
      <c r="BP113" s="560"/>
      <c r="BQ113" s="560"/>
      <c r="BR113" s="560"/>
      <c r="BS113" s="560"/>
      <c r="BT113" s="560"/>
      <c r="BU113" s="560"/>
      <c r="BV113" s="560"/>
      <c r="BW113" s="560"/>
      <c r="BX113" s="560"/>
      <c r="BY113" s="560"/>
      <c r="BZ113" s="560"/>
      <c r="CA113" s="560"/>
      <c r="CB113" s="560"/>
      <c r="CC113" s="560"/>
      <c r="CD113" s="560"/>
      <c r="CE113" s="560"/>
      <c r="CF113" s="560"/>
      <c r="CG113" s="560"/>
      <c r="CH113" s="560"/>
      <c r="CI113" s="560"/>
      <c r="CJ113" s="560"/>
      <c r="CK113" s="560"/>
      <c r="CL113" s="560"/>
      <c r="CM113" s="560"/>
      <c r="CN113" s="560"/>
      <c r="CO113" s="560"/>
      <c r="CP113" s="560"/>
      <c r="CQ113" s="560"/>
      <c r="CR113" s="560"/>
      <c r="CS113" s="560"/>
      <c r="CT113" s="560"/>
      <c r="CU113" s="560"/>
      <c r="CV113" s="560"/>
      <c r="CW113" s="560"/>
      <c r="CX113" s="560"/>
      <c r="CY113" s="560"/>
      <c r="CZ113" s="560"/>
      <c r="DA113" s="560"/>
      <c r="DB113" s="560"/>
      <c r="DC113" s="560"/>
      <c r="DD113" s="560"/>
      <c r="DE113" s="560"/>
      <c r="DF113" s="560"/>
      <c r="DG113" s="560"/>
      <c r="DH113" s="560"/>
      <c r="DI113" s="560"/>
      <c r="DJ113" s="560"/>
      <c r="DK113" s="560"/>
      <c r="DL113" s="560"/>
      <c r="DM113" s="560"/>
      <c r="DN113" s="560"/>
      <c r="DO113" s="560"/>
      <c r="DP113" s="560"/>
      <c r="DQ113" s="560"/>
      <c r="DR113" s="560"/>
      <c r="DS113" s="560"/>
      <c r="DT113" s="560"/>
      <c r="DU113" s="560"/>
      <c r="DV113" s="560"/>
      <c r="DW113" s="560"/>
      <c r="DX113" s="560"/>
      <c r="DY113" s="560"/>
      <c r="DZ113" s="560"/>
      <c r="EA113" s="560"/>
      <c r="EB113" s="560"/>
      <c r="EC113" s="560"/>
      <c r="ED113" s="560"/>
      <c r="EE113" s="560"/>
      <c r="EF113" s="560"/>
      <c r="EG113" s="560"/>
      <c r="EH113" s="560"/>
      <c r="EI113" s="560"/>
      <c r="EJ113" s="558"/>
    </row>
    <row r="114" spans="1:140" s="502" customFormat="1" ht="18" customHeight="1" x14ac:dyDescent="0.3">
      <c r="A114" s="451">
        <v>106</v>
      </c>
      <c r="B114" s="455" t="s">
        <v>1149</v>
      </c>
      <c r="C114" s="453" t="s">
        <v>502</v>
      </c>
      <c r="D114" s="454">
        <v>5000</v>
      </c>
      <c r="E114" s="424" t="s">
        <v>961</v>
      </c>
      <c r="F114" s="454" t="s">
        <v>1094</v>
      </c>
      <c r="G114" s="424" t="s">
        <v>1243</v>
      </c>
      <c r="H114" s="455" t="s">
        <v>504</v>
      </c>
      <c r="I114" s="519"/>
      <c r="J114" s="453"/>
      <c r="K114" s="456"/>
      <c r="L114" s="549"/>
      <c r="M114" s="560"/>
      <c r="N114" s="560"/>
      <c r="O114" s="560"/>
      <c r="P114" s="560"/>
      <c r="Q114" s="560"/>
      <c r="R114" s="560"/>
      <c r="S114" s="560"/>
      <c r="T114" s="560"/>
      <c r="U114" s="560"/>
      <c r="V114" s="560"/>
      <c r="W114" s="560"/>
      <c r="X114" s="560"/>
      <c r="Y114" s="560"/>
      <c r="Z114" s="560"/>
      <c r="AA114" s="560"/>
      <c r="AB114" s="560"/>
      <c r="AC114" s="560"/>
      <c r="AD114" s="560"/>
      <c r="AE114" s="560"/>
      <c r="AF114" s="560"/>
      <c r="AG114" s="560"/>
      <c r="AH114" s="560"/>
      <c r="AI114" s="560"/>
      <c r="AJ114" s="560"/>
      <c r="AK114" s="560"/>
      <c r="AL114" s="560"/>
      <c r="AM114" s="560"/>
      <c r="AN114" s="560"/>
      <c r="AO114" s="560"/>
      <c r="AP114" s="560"/>
      <c r="AQ114" s="560"/>
      <c r="AR114" s="560"/>
      <c r="AS114" s="560"/>
      <c r="AT114" s="560"/>
      <c r="AU114" s="560"/>
      <c r="AV114" s="560"/>
      <c r="AW114" s="560"/>
      <c r="AX114" s="560"/>
      <c r="AY114" s="560"/>
      <c r="AZ114" s="560"/>
      <c r="BA114" s="560"/>
      <c r="BB114" s="560"/>
      <c r="BC114" s="560"/>
      <c r="BD114" s="560"/>
      <c r="BE114" s="560"/>
      <c r="BF114" s="560"/>
      <c r="BG114" s="560"/>
      <c r="BH114" s="560"/>
      <c r="BI114" s="560"/>
      <c r="BJ114" s="560"/>
      <c r="BK114" s="560"/>
      <c r="BL114" s="560"/>
      <c r="BM114" s="560"/>
      <c r="BN114" s="560"/>
      <c r="BO114" s="560"/>
      <c r="BP114" s="560"/>
      <c r="BQ114" s="560"/>
      <c r="BR114" s="560"/>
      <c r="BS114" s="560"/>
      <c r="BT114" s="560"/>
      <c r="BU114" s="560"/>
      <c r="BV114" s="560"/>
      <c r="BW114" s="560"/>
      <c r="BX114" s="560"/>
      <c r="BY114" s="560"/>
      <c r="BZ114" s="560"/>
      <c r="CA114" s="560"/>
      <c r="CB114" s="560"/>
      <c r="CC114" s="560"/>
      <c r="CD114" s="560"/>
      <c r="CE114" s="560"/>
      <c r="CF114" s="560"/>
      <c r="CG114" s="560"/>
      <c r="CH114" s="560"/>
      <c r="CI114" s="560"/>
      <c r="CJ114" s="560"/>
      <c r="CK114" s="560"/>
      <c r="CL114" s="560"/>
      <c r="CM114" s="560"/>
      <c r="CN114" s="560"/>
      <c r="CO114" s="560"/>
      <c r="CP114" s="560"/>
      <c r="CQ114" s="560"/>
      <c r="CR114" s="560"/>
      <c r="CS114" s="560"/>
      <c r="CT114" s="560"/>
      <c r="CU114" s="560"/>
      <c r="CV114" s="560"/>
      <c r="CW114" s="560"/>
      <c r="CX114" s="560"/>
      <c r="CY114" s="560"/>
      <c r="CZ114" s="560"/>
      <c r="DA114" s="560"/>
      <c r="DB114" s="560"/>
      <c r="DC114" s="560"/>
      <c r="DD114" s="560"/>
      <c r="DE114" s="560"/>
      <c r="DF114" s="560"/>
      <c r="DG114" s="560"/>
      <c r="DH114" s="560"/>
      <c r="DI114" s="560"/>
      <c r="DJ114" s="560"/>
      <c r="DK114" s="560"/>
      <c r="DL114" s="560"/>
      <c r="DM114" s="560"/>
      <c r="DN114" s="560"/>
      <c r="DO114" s="560"/>
      <c r="DP114" s="560"/>
      <c r="DQ114" s="560"/>
      <c r="DR114" s="560"/>
      <c r="DS114" s="560"/>
      <c r="DT114" s="560"/>
      <c r="DU114" s="560"/>
      <c r="DV114" s="560"/>
      <c r="DW114" s="560"/>
      <c r="DX114" s="560"/>
      <c r="DY114" s="560"/>
      <c r="DZ114" s="560"/>
      <c r="EA114" s="560"/>
      <c r="EB114" s="560"/>
      <c r="EC114" s="560"/>
      <c r="ED114" s="560"/>
      <c r="EE114" s="560"/>
      <c r="EF114" s="560"/>
      <c r="EG114" s="560"/>
      <c r="EH114" s="560"/>
      <c r="EI114" s="560"/>
      <c r="EJ114" s="558"/>
    </row>
    <row r="115" spans="1:140" s="502" customFormat="1" ht="18" customHeight="1" x14ac:dyDescent="0.3">
      <c r="A115" s="451">
        <v>107</v>
      </c>
      <c r="B115" s="455" t="s">
        <v>1149</v>
      </c>
      <c r="C115" s="453" t="s">
        <v>502</v>
      </c>
      <c r="D115" s="454">
        <v>1000</v>
      </c>
      <c r="E115" s="424" t="s">
        <v>962</v>
      </c>
      <c r="F115" s="454" t="s">
        <v>1095</v>
      </c>
      <c r="G115" s="424" t="s">
        <v>1244</v>
      </c>
      <c r="H115" s="455" t="s">
        <v>505</v>
      </c>
      <c r="I115" s="519"/>
      <c r="J115" s="453"/>
      <c r="K115" s="456"/>
      <c r="L115" s="549"/>
      <c r="M115" s="560"/>
      <c r="N115" s="560"/>
      <c r="O115" s="560"/>
      <c r="P115" s="560"/>
      <c r="Q115" s="560"/>
      <c r="R115" s="560"/>
      <c r="S115" s="560"/>
      <c r="T115" s="560"/>
      <c r="U115" s="560"/>
      <c r="V115" s="560"/>
      <c r="W115" s="560"/>
      <c r="X115" s="560"/>
      <c r="Y115" s="560"/>
      <c r="Z115" s="560"/>
      <c r="AA115" s="560"/>
      <c r="AB115" s="560"/>
      <c r="AC115" s="560"/>
      <c r="AD115" s="560"/>
      <c r="AE115" s="560"/>
      <c r="AF115" s="560"/>
      <c r="AG115" s="560"/>
      <c r="AH115" s="560"/>
      <c r="AI115" s="560"/>
      <c r="AJ115" s="560"/>
      <c r="AK115" s="560"/>
      <c r="AL115" s="560"/>
      <c r="AM115" s="560"/>
      <c r="AN115" s="560"/>
      <c r="AO115" s="560"/>
      <c r="AP115" s="560"/>
      <c r="AQ115" s="560"/>
      <c r="AR115" s="560"/>
      <c r="AS115" s="560"/>
      <c r="AT115" s="560"/>
      <c r="AU115" s="560"/>
      <c r="AV115" s="560"/>
      <c r="AW115" s="560"/>
      <c r="AX115" s="560"/>
      <c r="AY115" s="560"/>
      <c r="AZ115" s="560"/>
      <c r="BA115" s="560"/>
      <c r="BB115" s="560"/>
      <c r="BC115" s="560"/>
      <c r="BD115" s="560"/>
      <c r="BE115" s="560"/>
      <c r="BF115" s="560"/>
      <c r="BG115" s="560"/>
      <c r="BH115" s="560"/>
      <c r="BI115" s="560"/>
      <c r="BJ115" s="560"/>
      <c r="BK115" s="560"/>
      <c r="BL115" s="560"/>
      <c r="BM115" s="560"/>
      <c r="BN115" s="560"/>
      <c r="BO115" s="560"/>
      <c r="BP115" s="560"/>
      <c r="BQ115" s="560"/>
      <c r="BR115" s="560"/>
      <c r="BS115" s="560"/>
      <c r="BT115" s="560"/>
      <c r="BU115" s="560"/>
      <c r="BV115" s="560"/>
      <c r="BW115" s="560"/>
      <c r="BX115" s="560"/>
      <c r="BY115" s="560"/>
      <c r="BZ115" s="560"/>
      <c r="CA115" s="560"/>
      <c r="CB115" s="560"/>
      <c r="CC115" s="560"/>
      <c r="CD115" s="560"/>
      <c r="CE115" s="560"/>
      <c r="CF115" s="560"/>
      <c r="CG115" s="560"/>
      <c r="CH115" s="560"/>
      <c r="CI115" s="560"/>
      <c r="CJ115" s="560"/>
      <c r="CK115" s="560"/>
      <c r="CL115" s="560"/>
      <c r="CM115" s="560"/>
      <c r="CN115" s="560"/>
      <c r="CO115" s="560"/>
      <c r="CP115" s="560"/>
      <c r="CQ115" s="560"/>
      <c r="CR115" s="560"/>
      <c r="CS115" s="560"/>
      <c r="CT115" s="560"/>
      <c r="CU115" s="560"/>
      <c r="CV115" s="560"/>
      <c r="CW115" s="560"/>
      <c r="CX115" s="560"/>
      <c r="CY115" s="560"/>
      <c r="CZ115" s="560"/>
      <c r="DA115" s="560"/>
      <c r="DB115" s="560"/>
      <c r="DC115" s="560"/>
      <c r="DD115" s="560"/>
      <c r="DE115" s="560"/>
      <c r="DF115" s="560"/>
      <c r="DG115" s="560"/>
      <c r="DH115" s="560"/>
      <c r="DI115" s="560"/>
      <c r="DJ115" s="560"/>
      <c r="DK115" s="560"/>
      <c r="DL115" s="560"/>
      <c r="DM115" s="560"/>
      <c r="DN115" s="560"/>
      <c r="DO115" s="560"/>
      <c r="DP115" s="560"/>
      <c r="DQ115" s="560"/>
      <c r="DR115" s="560"/>
      <c r="DS115" s="560"/>
      <c r="DT115" s="560"/>
      <c r="DU115" s="560"/>
      <c r="DV115" s="560"/>
      <c r="DW115" s="560"/>
      <c r="DX115" s="560"/>
      <c r="DY115" s="560"/>
      <c r="DZ115" s="560"/>
      <c r="EA115" s="560"/>
      <c r="EB115" s="560"/>
      <c r="EC115" s="560"/>
      <c r="ED115" s="560"/>
      <c r="EE115" s="560"/>
      <c r="EF115" s="560"/>
      <c r="EG115" s="560"/>
      <c r="EH115" s="560"/>
      <c r="EI115" s="560"/>
      <c r="EJ115" s="558"/>
    </row>
    <row r="116" spans="1:140" s="502" customFormat="1" ht="18" customHeight="1" x14ac:dyDescent="0.3">
      <c r="A116" s="451">
        <v>108</v>
      </c>
      <c r="B116" s="455" t="s">
        <v>1150</v>
      </c>
      <c r="C116" s="453" t="s">
        <v>502</v>
      </c>
      <c r="D116" s="454">
        <v>1970</v>
      </c>
      <c r="E116" s="424" t="s">
        <v>947</v>
      </c>
      <c r="F116" s="454" t="s">
        <v>1080</v>
      </c>
      <c r="G116" s="424" t="s">
        <v>1229</v>
      </c>
      <c r="H116" s="455" t="s">
        <v>505</v>
      </c>
      <c r="I116" s="453"/>
      <c r="J116" s="453"/>
      <c r="K116" s="456"/>
      <c r="L116" s="549"/>
      <c r="M116" s="560"/>
      <c r="N116" s="560"/>
      <c r="O116" s="560"/>
      <c r="P116" s="560"/>
      <c r="Q116" s="560"/>
      <c r="R116" s="560"/>
      <c r="S116" s="560"/>
      <c r="T116" s="560"/>
      <c r="U116" s="560"/>
      <c r="V116" s="560"/>
      <c r="W116" s="560"/>
      <c r="X116" s="560"/>
      <c r="Y116" s="560"/>
      <c r="Z116" s="560"/>
      <c r="AA116" s="560"/>
      <c r="AB116" s="560"/>
      <c r="AC116" s="560"/>
      <c r="AD116" s="560"/>
      <c r="AE116" s="560"/>
      <c r="AF116" s="560"/>
      <c r="AG116" s="560"/>
      <c r="AH116" s="560"/>
      <c r="AI116" s="560"/>
      <c r="AJ116" s="560"/>
      <c r="AK116" s="560"/>
      <c r="AL116" s="560"/>
      <c r="AM116" s="560"/>
      <c r="AN116" s="560"/>
      <c r="AO116" s="560"/>
      <c r="AP116" s="560"/>
      <c r="AQ116" s="560"/>
      <c r="AR116" s="560"/>
      <c r="AS116" s="560"/>
      <c r="AT116" s="560"/>
      <c r="AU116" s="560"/>
      <c r="AV116" s="560"/>
      <c r="AW116" s="560"/>
      <c r="AX116" s="560"/>
      <c r="AY116" s="560"/>
      <c r="AZ116" s="560"/>
      <c r="BA116" s="560"/>
      <c r="BB116" s="560"/>
      <c r="BC116" s="560"/>
      <c r="BD116" s="560"/>
      <c r="BE116" s="560"/>
      <c r="BF116" s="560"/>
      <c r="BG116" s="560"/>
      <c r="BH116" s="560"/>
      <c r="BI116" s="560"/>
      <c r="BJ116" s="560"/>
      <c r="BK116" s="560"/>
      <c r="BL116" s="560"/>
      <c r="BM116" s="560"/>
      <c r="BN116" s="560"/>
      <c r="BO116" s="560"/>
      <c r="BP116" s="560"/>
      <c r="BQ116" s="560"/>
      <c r="BR116" s="560"/>
      <c r="BS116" s="560"/>
      <c r="BT116" s="560"/>
      <c r="BU116" s="560"/>
      <c r="BV116" s="560"/>
      <c r="BW116" s="560"/>
      <c r="BX116" s="560"/>
      <c r="BY116" s="560"/>
      <c r="BZ116" s="560"/>
      <c r="CA116" s="560"/>
      <c r="CB116" s="560"/>
      <c r="CC116" s="560"/>
      <c r="CD116" s="560"/>
      <c r="CE116" s="560"/>
      <c r="CF116" s="560"/>
      <c r="CG116" s="560"/>
      <c r="CH116" s="560"/>
      <c r="CI116" s="560"/>
      <c r="CJ116" s="560"/>
      <c r="CK116" s="560"/>
      <c r="CL116" s="560"/>
      <c r="CM116" s="560"/>
      <c r="CN116" s="560"/>
      <c r="CO116" s="560"/>
      <c r="CP116" s="560"/>
      <c r="CQ116" s="560"/>
      <c r="CR116" s="560"/>
      <c r="CS116" s="560"/>
      <c r="CT116" s="560"/>
      <c r="CU116" s="560"/>
      <c r="CV116" s="560"/>
      <c r="CW116" s="560"/>
      <c r="CX116" s="560"/>
      <c r="CY116" s="560"/>
      <c r="CZ116" s="560"/>
      <c r="DA116" s="560"/>
      <c r="DB116" s="560"/>
      <c r="DC116" s="560"/>
      <c r="DD116" s="560"/>
      <c r="DE116" s="560"/>
      <c r="DF116" s="560"/>
      <c r="DG116" s="560"/>
      <c r="DH116" s="560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58"/>
    </row>
    <row r="117" spans="1:140" s="502" customFormat="1" ht="18" customHeight="1" x14ac:dyDescent="0.3">
      <c r="A117" s="451">
        <v>109</v>
      </c>
      <c r="B117" s="455" t="s">
        <v>1150</v>
      </c>
      <c r="C117" s="453" t="s">
        <v>502</v>
      </c>
      <c r="D117" s="454">
        <v>8000</v>
      </c>
      <c r="E117" s="424" t="s">
        <v>963</v>
      </c>
      <c r="F117" s="454" t="s">
        <v>1096</v>
      </c>
      <c r="G117" s="424" t="s">
        <v>1245</v>
      </c>
      <c r="H117" s="455" t="s">
        <v>505</v>
      </c>
      <c r="I117" s="453"/>
      <c r="J117" s="453"/>
      <c r="K117" s="456"/>
      <c r="L117" s="549"/>
      <c r="M117" s="560"/>
      <c r="N117" s="560"/>
      <c r="O117" s="560"/>
      <c r="P117" s="560"/>
      <c r="Q117" s="560"/>
      <c r="R117" s="560"/>
      <c r="S117" s="560"/>
      <c r="T117" s="560"/>
      <c r="U117" s="560"/>
      <c r="V117" s="560"/>
      <c r="W117" s="560"/>
      <c r="X117" s="560"/>
      <c r="Y117" s="560"/>
      <c r="Z117" s="560"/>
      <c r="AA117" s="560"/>
      <c r="AB117" s="560"/>
      <c r="AC117" s="560"/>
      <c r="AD117" s="560"/>
      <c r="AE117" s="560"/>
      <c r="AF117" s="560"/>
      <c r="AG117" s="560"/>
      <c r="AH117" s="560"/>
      <c r="AI117" s="560"/>
      <c r="AJ117" s="560"/>
      <c r="AK117" s="560"/>
      <c r="AL117" s="560"/>
      <c r="AM117" s="560"/>
      <c r="AN117" s="560"/>
      <c r="AO117" s="560"/>
      <c r="AP117" s="560"/>
      <c r="AQ117" s="560"/>
      <c r="AR117" s="560"/>
      <c r="AS117" s="560"/>
      <c r="AT117" s="560"/>
      <c r="AU117" s="560"/>
      <c r="AV117" s="560"/>
      <c r="AW117" s="560"/>
      <c r="AX117" s="560"/>
      <c r="AY117" s="560"/>
      <c r="AZ117" s="560"/>
      <c r="BA117" s="560"/>
      <c r="BB117" s="560"/>
      <c r="BC117" s="560"/>
      <c r="BD117" s="560"/>
      <c r="BE117" s="560"/>
      <c r="BF117" s="560"/>
      <c r="BG117" s="560"/>
      <c r="BH117" s="560"/>
      <c r="BI117" s="560"/>
      <c r="BJ117" s="560"/>
      <c r="BK117" s="560"/>
      <c r="BL117" s="560"/>
      <c r="BM117" s="560"/>
      <c r="BN117" s="560"/>
      <c r="BO117" s="560"/>
      <c r="BP117" s="560"/>
      <c r="BQ117" s="560"/>
      <c r="BR117" s="560"/>
      <c r="BS117" s="560"/>
      <c r="BT117" s="560"/>
      <c r="BU117" s="560"/>
      <c r="BV117" s="560"/>
      <c r="BW117" s="560"/>
      <c r="BX117" s="560"/>
      <c r="BY117" s="560"/>
      <c r="BZ117" s="560"/>
      <c r="CA117" s="560"/>
      <c r="CB117" s="560"/>
      <c r="CC117" s="560"/>
      <c r="CD117" s="560"/>
      <c r="CE117" s="560"/>
      <c r="CF117" s="560"/>
      <c r="CG117" s="560"/>
      <c r="CH117" s="560"/>
      <c r="CI117" s="560"/>
      <c r="CJ117" s="560"/>
      <c r="CK117" s="560"/>
      <c r="CL117" s="560"/>
      <c r="CM117" s="560"/>
      <c r="CN117" s="560"/>
      <c r="CO117" s="560"/>
      <c r="CP117" s="560"/>
      <c r="CQ117" s="560"/>
      <c r="CR117" s="560"/>
      <c r="CS117" s="560"/>
      <c r="CT117" s="560"/>
      <c r="CU117" s="560"/>
      <c r="CV117" s="560"/>
      <c r="CW117" s="560"/>
      <c r="CX117" s="560"/>
      <c r="CY117" s="560"/>
      <c r="CZ117" s="560"/>
      <c r="DA117" s="560"/>
      <c r="DB117" s="560"/>
      <c r="DC117" s="560"/>
      <c r="DD117" s="560"/>
      <c r="DE117" s="560"/>
      <c r="DF117" s="560"/>
      <c r="DG117" s="560"/>
      <c r="DH117" s="560"/>
      <c r="DI117" s="560"/>
      <c r="DJ117" s="560"/>
      <c r="DK117" s="560"/>
      <c r="DL117" s="560"/>
      <c r="DM117" s="560"/>
      <c r="DN117" s="560"/>
      <c r="DO117" s="560"/>
      <c r="DP117" s="560"/>
      <c r="DQ117" s="560"/>
      <c r="DR117" s="560"/>
      <c r="DS117" s="560"/>
      <c r="DT117" s="560"/>
      <c r="DU117" s="560"/>
      <c r="DV117" s="560"/>
      <c r="DW117" s="560"/>
      <c r="DX117" s="560"/>
      <c r="DY117" s="560"/>
      <c r="DZ117" s="560"/>
      <c r="EA117" s="560"/>
      <c r="EB117" s="560"/>
      <c r="EC117" s="560"/>
      <c r="ED117" s="560"/>
      <c r="EE117" s="560"/>
      <c r="EF117" s="560"/>
      <c r="EG117" s="560"/>
      <c r="EH117" s="560"/>
      <c r="EI117" s="560"/>
      <c r="EJ117" s="558"/>
    </row>
    <row r="118" spans="1:140" s="502" customFormat="1" ht="18" customHeight="1" x14ac:dyDescent="0.3">
      <c r="A118" s="451">
        <v>110</v>
      </c>
      <c r="B118" s="455" t="s">
        <v>1150</v>
      </c>
      <c r="C118" s="453" t="s">
        <v>502</v>
      </c>
      <c r="D118" s="454">
        <v>2000</v>
      </c>
      <c r="E118" s="424" t="s">
        <v>964</v>
      </c>
      <c r="F118" s="454" t="s">
        <v>1097</v>
      </c>
      <c r="G118" s="424" t="s">
        <v>1246</v>
      </c>
      <c r="H118" s="455" t="s">
        <v>503</v>
      </c>
      <c r="I118" s="453"/>
      <c r="J118" s="453"/>
      <c r="K118" s="456"/>
      <c r="L118" s="549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0"/>
      <c r="Z118" s="560"/>
      <c r="AA118" s="560"/>
      <c r="AB118" s="560"/>
      <c r="AC118" s="560"/>
      <c r="AD118" s="560"/>
      <c r="AE118" s="560"/>
      <c r="AF118" s="560"/>
      <c r="AG118" s="560"/>
      <c r="AH118" s="560"/>
      <c r="AI118" s="560"/>
      <c r="AJ118" s="560"/>
      <c r="AK118" s="560"/>
      <c r="AL118" s="560"/>
      <c r="AM118" s="560"/>
      <c r="AN118" s="560"/>
      <c r="AO118" s="560"/>
      <c r="AP118" s="560"/>
      <c r="AQ118" s="560"/>
      <c r="AR118" s="560"/>
      <c r="AS118" s="560"/>
      <c r="AT118" s="560"/>
      <c r="AU118" s="560"/>
      <c r="AV118" s="560"/>
      <c r="AW118" s="560"/>
      <c r="AX118" s="560"/>
      <c r="AY118" s="560"/>
      <c r="AZ118" s="560"/>
      <c r="BA118" s="560"/>
      <c r="BB118" s="560"/>
      <c r="BC118" s="560"/>
      <c r="BD118" s="560"/>
      <c r="BE118" s="560"/>
      <c r="BF118" s="560"/>
      <c r="BG118" s="560"/>
      <c r="BH118" s="560"/>
      <c r="BI118" s="560"/>
      <c r="BJ118" s="560"/>
      <c r="BK118" s="560"/>
      <c r="BL118" s="560"/>
      <c r="BM118" s="560"/>
      <c r="BN118" s="560"/>
      <c r="BO118" s="560"/>
      <c r="BP118" s="560"/>
      <c r="BQ118" s="560"/>
      <c r="BR118" s="560"/>
      <c r="BS118" s="560"/>
      <c r="BT118" s="560"/>
      <c r="BU118" s="560"/>
      <c r="BV118" s="560"/>
      <c r="BW118" s="560"/>
      <c r="BX118" s="560"/>
      <c r="BY118" s="560"/>
      <c r="BZ118" s="560"/>
      <c r="CA118" s="560"/>
      <c r="CB118" s="560"/>
      <c r="CC118" s="560"/>
      <c r="CD118" s="560"/>
      <c r="CE118" s="560"/>
      <c r="CF118" s="560"/>
      <c r="CG118" s="560"/>
      <c r="CH118" s="560"/>
      <c r="CI118" s="560"/>
      <c r="CJ118" s="560"/>
      <c r="CK118" s="560"/>
      <c r="CL118" s="560"/>
      <c r="CM118" s="560"/>
      <c r="CN118" s="560"/>
      <c r="CO118" s="560"/>
      <c r="CP118" s="560"/>
      <c r="CQ118" s="560"/>
      <c r="CR118" s="560"/>
      <c r="CS118" s="560"/>
      <c r="CT118" s="560"/>
      <c r="CU118" s="560"/>
      <c r="CV118" s="560"/>
      <c r="CW118" s="560"/>
      <c r="CX118" s="560"/>
      <c r="CY118" s="560"/>
      <c r="CZ118" s="560"/>
      <c r="DA118" s="560"/>
      <c r="DB118" s="560"/>
      <c r="DC118" s="560"/>
      <c r="DD118" s="560"/>
      <c r="DE118" s="560"/>
      <c r="DF118" s="560"/>
      <c r="DG118" s="560"/>
      <c r="DH118" s="560"/>
      <c r="DI118" s="560"/>
      <c r="DJ118" s="560"/>
      <c r="DK118" s="560"/>
      <c r="DL118" s="560"/>
      <c r="DM118" s="560"/>
      <c r="DN118" s="560"/>
      <c r="DO118" s="560"/>
      <c r="DP118" s="560"/>
      <c r="DQ118" s="560"/>
      <c r="DR118" s="560"/>
      <c r="DS118" s="560"/>
      <c r="DT118" s="560"/>
      <c r="DU118" s="560"/>
      <c r="DV118" s="560"/>
      <c r="DW118" s="560"/>
      <c r="DX118" s="560"/>
      <c r="DY118" s="560"/>
      <c r="DZ118" s="560"/>
      <c r="EA118" s="560"/>
      <c r="EB118" s="560"/>
      <c r="EC118" s="560"/>
      <c r="ED118" s="560"/>
      <c r="EE118" s="560"/>
      <c r="EF118" s="560"/>
      <c r="EG118" s="560"/>
      <c r="EH118" s="560"/>
      <c r="EI118" s="560"/>
      <c r="EJ118" s="558"/>
    </row>
    <row r="119" spans="1:140" s="502" customFormat="1" ht="18" customHeight="1" x14ac:dyDescent="0.3">
      <c r="A119" s="451">
        <v>111</v>
      </c>
      <c r="B119" s="455" t="s">
        <v>1150</v>
      </c>
      <c r="C119" s="453" t="s">
        <v>502</v>
      </c>
      <c r="D119" s="454">
        <v>2000</v>
      </c>
      <c r="E119" s="424" t="s">
        <v>965</v>
      </c>
      <c r="F119" s="454" t="s">
        <v>1098</v>
      </c>
      <c r="G119" s="424" t="s">
        <v>1247</v>
      </c>
      <c r="H119" s="455" t="s">
        <v>505</v>
      </c>
      <c r="I119" s="453"/>
      <c r="J119" s="453"/>
      <c r="K119" s="456"/>
      <c r="L119" s="549"/>
      <c r="M119" s="560"/>
      <c r="N119" s="560"/>
      <c r="O119" s="560"/>
      <c r="P119" s="560"/>
      <c r="Q119" s="560"/>
      <c r="R119" s="560"/>
      <c r="S119" s="560"/>
      <c r="T119" s="560"/>
      <c r="U119" s="560"/>
      <c r="V119" s="560"/>
      <c r="W119" s="560"/>
      <c r="X119" s="560"/>
      <c r="Y119" s="560"/>
      <c r="Z119" s="560"/>
      <c r="AA119" s="560"/>
      <c r="AB119" s="560"/>
      <c r="AC119" s="560"/>
      <c r="AD119" s="560"/>
      <c r="AE119" s="560"/>
      <c r="AF119" s="560"/>
      <c r="AG119" s="560"/>
      <c r="AH119" s="560"/>
      <c r="AI119" s="560"/>
      <c r="AJ119" s="560"/>
      <c r="AK119" s="560"/>
      <c r="AL119" s="560"/>
      <c r="AM119" s="560"/>
      <c r="AN119" s="560"/>
      <c r="AO119" s="560"/>
      <c r="AP119" s="560"/>
      <c r="AQ119" s="560"/>
      <c r="AR119" s="560"/>
      <c r="AS119" s="560"/>
      <c r="AT119" s="560"/>
      <c r="AU119" s="560"/>
      <c r="AV119" s="560"/>
      <c r="AW119" s="560"/>
      <c r="AX119" s="560"/>
      <c r="AY119" s="560"/>
      <c r="AZ119" s="560"/>
      <c r="BA119" s="560"/>
      <c r="BB119" s="560"/>
      <c r="BC119" s="560"/>
      <c r="BD119" s="560"/>
      <c r="BE119" s="560"/>
      <c r="BF119" s="560"/>
      <c r="BG119" s="560"/>
      <c r="BH119" s="560"/>
      <c r="BI119" s="560"/>
      <c r="BJ119" s="560"/>
      <c r="BK119" s="560"/>
      <c r="BL119" s="560"/>
      <c r="BM119" s="560"/>
      <c r="BN119" s="560"/>
      <c r="BO119" s="560"/>
      <c r="BP119" s="560"/>
      <c r="BQ119" s="560"/>
      <c r="BR119" s="560"/>
      <c r="BS119" s="560"/>
      <c r="BT119" s="560"/>
      <c r="BU119" s="560"/>
      <c r="BV119" s="560"/>
      <c r="BW119" s="560"/>
      <c r="BX119" s="560"/>
      <c r="BY119" s="560"/>
      <c r="BZ119" s="560"/>
      <c r="CA119" s="560"/>
      <c r="CB119" s="560"/>
      <c r="CC119" s="560"/>
      <c r="CD119" s="560"/>
      <c r="CE119" s="560"/>
      <c r="CF119" s="560"/>
      <c r="CG119" s="560"/>
      <c r="CH119" s="560"/>
      <c r="CI119" s="560"/>
      <c r="CJ119" s="560"/>
      <c r="CK119" s="560"/>
      <c r="CL119" s="560"/>
      <c r="CM119" s="560"/>
      <c r="CN119" s="560"/>
      <c r="CO119" s="560"/>
      <c r="CP119" s="560"/>
      <c r="CQ119" s="560"/>
      <c r="CR119" s="560"/>
      <c r="CS119" s="560"/>
      <c r="CT119" s="560"/>
      <c r="CU119" s="560"/>
      <c r="CV119" s="560"/>
      <c r="CW119" s="560"/>
      <c r="CX119" s="560"/>
      <c r="CY119" s="560"/>
      <c r="CZ119" s="560"/>
      <c r="DA119" s="560"/>
      <c r="DB119" s="560"/>
      <c r="DC119" s="560"/>
      <c r="DD119" s="560"/>
      <c r="DE119" s="560"/>
      <c r="DF119" s="560"/>
      <c r="DG119" s="560"/>
      <c r="DH119" s="560"/>
      <c r="DI119" s="560"/>
      <c r="DJ119" s="560"/>
      <c r="DK119" s="560"/>
      <c r="DL119" s="560"/>
      <c r="DM119" s="560"/>
      <c r="DN119" s="560"/>
      <c r="DO119" s="560"/>
      <c r="DP119" s="560"/>
      <c r="DQ119" s="560"/>
      <c r="DR119" s="560"/>
      <c r="DS119" s="560"/>
      <c r="DT119" s="560"/>
      <c r="DU119" s="560"/>
      <c r="DV119" s="560"/>
      <c r="DW119" s="560"/>
      <c r="DX119" s="560"/>
      <c r="DY119" s="560"/>
      <c r="DZ119" s="560"/>
      <c r="EA119" s="560"/>
      <c r="EB119" s="560"/>
      <c r="EC119" s="560"/>
      <c r="ED119" s="560"/>
      <c r="EE119" s="560"/>
      <c r="EF119" s="560"/>
      <c r="EG119" s="560"/>
      <c r="EH119" s="560"/>
      <c r="EI119" s="560"/>
      <c r="EJ119" s="558"/>
    </row>
    <row r="120" spans="1:140" s="502" customFormat="1" ht="18" customHeight="1" x14ac:dyDescent="0.3">
      <c r="A120" s="451">
        <v>112</v>
      </c>
      <c r="B120" s="455" t="s">
        <v>1150</v>
      </c>
      <c r="C120" s="453" t="s">
        <v>502</v>
      </c>
      <c r="D120" s="454">
        <v>3000</v>
      </c>
      <c r="E120" s="424" t="s">
        <v>966</v>
      </c>
      <c r="F120" s="454" t="s">
        <v>1099</v>
      </c>
      <c r="G120" s="424" t="s">
        <v>1248</v>
      </c>
      <c r="H120" s="455" t="s">
        <v>504</v>
      </c>
      <c r="I120" s="453"/>
      <c r="J120" s="453"/>
      <c r="K120" s="456"/>
      <c r="L120" s="549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0"/>
      <c r="X120" s="560"/>
      <c r="Y120" s="560"/>
      <c r="Z120" s="560"/>
      <c r="AA120" s="560"/>
      <c r="AB120" s="560"/>
      <c r="AC120" s="560"/>
      <c r="AD120" s="560"/>
      <c r="AE120" s="560"/>
      <c r="AF120" s="560"/>
      <c r="AG120" s="560"/>
      <c r="AH120" s="560"/>
      <c r="AI120" s="560"/>
      <c r="AJ120" s="560"/>
      <c r="AK120" s="560"/>
      <c r="AL120" s="560"/>
      <c r="AM120" s="560"/>
      <c r="AN120" s="560"/>
      <c r="AO120" s="560"/>
      <c r="AP120" s="560"/>
      <c r="AQ120" s="560"/>
      <c r="AR120" s="560"/>
      <c r="AS120" s="560"/>
      <c r="AT120" s="560"/>
      <c r="AU120" s="560"/>
      <c r="AV120" s="560"/>
      <c r="AW120" s="560"/>
      <c r="AX120" s="560"/>
      <c r="AY120" s="560"/>
      <c r="AZ120" s="560"/>
      <c r="BA120" s="560"/>
      <c r="BB120" s="560"/>
      <c r="BC120" s="560"/>
      <c r="BD120" s="560"/>
      <c r="BE120" s="560"/>
      <c r="BF120" s="560"/>
      <c r="BG120" s="560"/>
      <c r="BH120" s="560"/>
      <c r="BI120" s="560"/>
      <c r="BJ120" s="560"/>
      <c r="BK120" s="560"/>
      <c r="BL120" s="560"/>
      <c r="BM120" s="560"/>
      <c r="BN120" s="560"/>
      <c r="BO120" s="560"/>
      <c r="BP120" s="560"/>
      <c r="BQ120" s="560"/>
      <c r="BR120" s="560"/>
      <c r="BS120" s="560"/>
      <c r="BT120" s="560"/>
      <c r="BU120" s="560"/>
      <c r="BV120" s="560"/>
      <c r="BW120" s="560"/>
      <c r="BX120" s="560"/>
      <c r="BY120" s="560"/>
      <c r="BZ120" s="560"/>
      <c r="CA120" s="560"/>
      <c r="CB120" s="560"/>
      <c r="CC120" s="560"/>
      <c r="CD120" s="560"/>
      <c r="CE120" s="560"/>
      <c r="CF120" s="560"/>
      <c r="CG120" s="560"/>
      <c r="CH120" s="560"/>
      <c r="CI120" s="560"/>
      <c r="CJ120" s="560"/>
      <c r="CK120" s="560"/>
      <c r="CL120" s="560"/>
      <c r="CM120" s="560"/>
      <c r="CN120" s="560"/>
      <c r="CO120" s="560"/>
      <c r="CP120" s="560"/>
      <c r="CQ120" s="560"/>
      <c r="CR120" s="560"/>
      <c r="CS120" s="560"/>
      <c r="CT120" s="560"/>
      <c r="CU120" s="560"/>
      <c r="CV120" s="560"/>
      <c r="CW120" s="560"/>
      <c r="CX120" s="560"/>
      <c r="CY120" s="560"/>
      <c r="CZ120" s="560"/>
      <c r="DA120" s="560"/>
      <c r="DB120" s="560"/>
      <c r="DC120" s="560"/>
      <c r="DD120" s="560"/>
      <c r="DE120" s="560"/>
      <c r="DF120" s="560"/>
      <c r="DG120" s="560"/>
      <c r="DH120" s="560"/>
      <c r="DI120" s="560"/>
      <c r="DJ120" s="560"/>
      <c r="DK120" s="560"/>
      <c r="DL120" s="560"/>
      <c r="DM120" s="560"/>
      <c r="DN120" s="560"/>
      <c r="DO120" s="560"/>
      <c r="DP120" s="560"/>
      <c r="DQ120" s="560"/>
      <c r="DR120" s="560"/>
      <c r="DS120" s="560"/>
      <c r="DT120" s="560"/>
      <c r="DU120" s="560"/>
      <c r="DV120" s="560"/>
      <c r="DW120" s="560"/>
      <c r="DX120" s="560"/>
      <c r="DY120" s="560"/>
      <c r="DZ120" s="560"/>
      <c r="EA120" s="560"/>
      <c r="EB120" s="560"/>
      <c r="EC120" s="560"/>
      <c r="ED120" s="560"/>
      <c r="EE120" s="560"/>
      <c r="EF120" s="560"/>
      <c r="EG120" s="560"/>
      <c r="EH120" s="560"/>
      <c r="EI120" s="560"/>
      <c r="EJ120" s="558"/>
    </row>
    <row r="121" spans="1:140" s="502" customFormat="1" ht="18" customHeight="1" x14ac:dyDescent="0.3">
      <c r="A121" s="451">
        <v>113</v>
      </c>
      <c r="B121" s="455" t="s">
        <v>1150</v>
      </c>
      <c r="C121" s="453" t="s">
        <v>502</v>
      </c>
      <c r="D121" s="454">
        <v>1000</v>
      </c>
      <c r="E121" s="424" t="s">
        <v>967</v>
      </c>
      <c r="F121" s="454" t="s">
        <v>1100</v>
      </c>
      <c r="G121" s="424" t="s">
        <v>1249</v>
      </c>
      <c r="H121" s="455" t="s">
        <v>503</v>
      </c>
      <c r="I121" s="453"/>
      <c r="J121" s="453"/>
      <c r="K121" s="456"/>
      <c r="L121" s="549"/>
      <c r="M121" s="560"/>
      <c r="N121" s="560"/>
      <c r="O121" s="560"/>
      <c r="P121" s="560"/>
      <c r="Q121" s="560"/>
      <c r="R121" s="560"/>
      <c r="S121" s="560"/>
      <c r="T121" s="560"/>
      <c r="U121" s="560"/>
      <c r="V121" s="560"/>
      <c r="W121" s="560"/>
      <c r="X121" s="560"/>
      <c r="Y121" s="560"/>
      <c r="Z121" s="560"/>
      <c r="AA121" s="560"/>
      <c r="AB121" s="560"/>
      <c r="AC121" s="560"/>
      <c r="AD121" s="560"/>
      <c r="AE121" s="560"/>
      <c r="AF121" s="560"/>
      <c r="AG121" s="560"/>
      <c r="AH121" s="560"/>
      <c r="AI121" s="560"/>
      <c r="AJ121" s="560"/>
      <c r="AK121" s="560"/>
      <c r="AL121" s="560"/>
      <c r="AM121" s="560"/>
      <c r="AN121" s="560"/>
      <c r="AO121" s="560"/>
      <c r="AP121" s="560"/>
      <c r="AQ121" s="560"/>
      <c r="AR121" s="560"/>
      <c r="AS121" s="560"/>
      <c r="AT121" s="560"/>
      <c r="AU121" s="560"/>
      <c r="AV121" s="560"/>
      <c r="AW121" s="560"/>
      <c r="AX121" s="560"/>
      <c r="AY121" s="560"/>
      <c r="AZ121" s="560"/>
      <c r="BA121" s="560"/>
      <c r="BB121" s="560"/>
      <c r="BC121" s="560"/>
      <c r="BD121" s="560"/>
      <c r="BE121" s="560"/>
      <c r="BF121" s="560"/>
      <c r="BG121" s="560"/>
      <c r="BH121" s="560"/>
      <c r="BI121" s="560"/>
      <c r="BJ121" s="560"/>
      <c r="BK121" s="560"/>
      <c r="BL121" s="560"/>
      <c r="BM121" s="560"/>
      <c r="BN121" s="560"/>
      <c r="BO121" s="560"/>
      <c r="BP121" s="560"/>
      <c r="BQ121" s="560"/>
      <c r="BR121" s="560"/>
      <c r="BS121" s="560"/>
      <c r="BT121" s="560"/>
      <c r="BU121" s="560"/>
      <c r="BV121" s="560"/>
      <c r="BW121" s="560"/>
      <c r="BX121" s="560"/>
      <c r="BY121" s="560"/>
      <c r="BZ121" s="560"/>
      <c r="CA121" s="560"/>
      <c r="CB121" s="560"/>
      <c r="CC121" s="560"/>
      <c r="CD121" s="560"/>
      <c r="CE121" s="560"/>
      <c r="CF121" s="560"/>
      <c r="CG121" s="560"/>
      <c r="CH121" s="560"/>
      <c r="CI121" s="560"/>
      <c r="CJ121" s="560"/>
      <c r="CK121" s="560"/>
      <c r="CL121" s="560"/>
      <c r="CM121" s="560"/>
      <c r="CN121" s="560"/>
      <c r="CO121" s="560"/>
      <c r="CP121" s="560"/>
      <c r="CQ121" s="560"/>
      <c r="CR121" s="560"/>
      <c r="CS121" s="560"/>
      <c r="CT121" s="560"/>
      <c r="CU121" s="560"/>
      <c r="CV121" s="560"/>
      <c r="CW121" s="560"/>
      <c r="CX121" s="560"/>
      <c r="CY121" s="560"/>
      <c r="CZ121" s="560"/>
      <c r="DA121" s="560"/>
      <c r="DB121" s="560"/>
      <c r="DC121" s="560"/>
      <c r="DD121" s="560"/>
      <c r="DE121" s="560"/>
      <c r="DF121" s="560"/>
      <c r="DG121" s="560"/>
      <c r="DH121" s="560"/>
      <c r="DI121" s="560"/>
      <c r="DJ121" s="560"/>
      <c r="DK121" s="560"/>
      <c r="DL121" s="560"/>
      <c r="DM121" s="560"/>
      <c r="DN121" s="560"/>
      <c r="DO121" s="560"/>
      <c r="DP121" s="560"/>
      <c r="DQ121" s="560"/>
      <c r="DR121" s="560"/>
      <c r="DS121" s="560"/>
      <c r="DT121" s="560"/>
      <c r="DU121" s="560"/>
      <c r="DV121" s="560"/>
      <c r="DW121" s="560"/>
      <c r="DX121" s="560"/>
      <c r="DY121" s="560"/>
      <c r="DZ121" s="560"/>
      <c r="EA121" s="560"/>
      <c r="EB121" s="560"/>
      <c r="EC121" s="560"/>
      <c r="ED121" s="560"/>
      <c r="EE121" s="560"/>
      <c r="EF121" s="560"/>
      <c r="EG121" s="560"/>
      <c r="EH121" s="560"/>
      <c r="EI121" s="560"/>
      <c r="EJ121" s="558"/>
    </row>
    <row r="122" spans="1:140" s="502" customFormat="1" ht="18" customHeight="1" x14ac:dyDescent="0.3">
      <c r="A122" s="451">
        <v>114</v>
      </c>
      <c r="B122" s="455" t="s">
        <v>1150</v>
      </c>
      <c r="C122" s="453" t="s">
        <v>502</v>
      </c>
      <c r="D122" s="454">
        <v>2000</v>
      </c>
      <c r="E122" s="424" t="s">
        <v>968</v>
      </c>
      <c r="F122" s="454" t="s">
        <v>1101</v>
      </c>
      <c r="G122" s="424" t="s">
        <v>1250</v>
      </c>
      <c r="H122" s="455" t="s">
        <v>503</v>
      </c>
      <c r="I122" s="453"/>
      <c r="J122" s="453"/>
      <c r="K122" s="456"/>
      <c r="L122" s="549"/>
      <c r="M122" s="560"/>
      <c r="N122" s="560"/>
      <c r="O122" s="560"/>
      <c r="P122" s="560"/>
      <c r="Q122" s="560"/>
      <c r="R122" s="560"/>
      <c r="S122" s="560"/>
      <c r="T122" s="560"/>
      <c r="U122" s="560"/>
      <c r="V122" s="560"/>
      <c r="W122" s="560"/>
      <c r="X122" s="560"/>
      <c r="Y122" s="560"/>
      <c r="Z122" s="560"/>
      <c r="AA122" s="560"/>
      <c r="AB122" s="560"/>
      <c r="AC122" s="560"/>
      <c r="AD122" s="560"/>
      <c r="AE122" s="560"/>
      <c r="AF122" s="560"/>
      <c r="AG122" s="560"/>
      <c r="AH122" s="560"/>
      <c r="AI122" s="560"/>
      <c r="AJ122" s="560"/>
      <c r="AK122" s="560"/>
      <c r="AL122" s="560"/>
      <c r="AM122" s="560"/>
      <c r="AN122" s="560"/>
      <c r="AO122" s="560"/>
      <c r="AP122" s="560"/>
      <c r="AQ122" s="560"/>
      <c r="AR122" s="560"/>
      <c r="AS122" s="560"/>
      <c r="AT122" s="560"/>
      <c r="AU122" s="560"/>
      <c r="AV122" s="560"/>
      <c r="AW122" s="560"/>
      <c r="AX122" s="560"/>
      <c r="AY122" s="560"/>
      <c r="AZ122" s="560"/>
      <c r="BA122" s="560"/>
      <c r="BB122" s="560"/>
      <c r="BC122" s="560"/>
      <c r="BD122" s="560"/>
      <c r="BE122" s="560"/>
      <c r="BF122" s="560"/>
      <c r="BG122" s="560"/>
      <c r="BH122" s="560"/>
      <c r="BI122" s="560"/>
      <c r="BJ122" s="560"/>
      <c r="BK122" s="560"/>
      <c r="BL122" s="560"/>
      <c r="BM122" s="560"/>
      <c r="BN122" s="560"/>
      <c r="BO122" s="560"/>
      <c r="BP122" s="560"/>
      <c r="BQ122" s="560"/>
      <c r="BR122" s="560"/>
      <c r="BS122" s="560"/>
      <c r="BT122" s="560"/>
      <c r="BU122" s="560"/>
      <c r="BV122" s="560"/>
      <c r="BW122" s="560"/>
      <c r="BX122" s="560"/>
      <c r="BY122" s="560"/>
      <c r="BZ122" s="560"/>
      <c r="CA122" s="560"/>
      <c r="CB122" s="560"/>
      <c r="CC122" s="560"/>
      <c r="CD122" s="560"/>
      <c r="CE122" s="560"/>
      <c r="CF122" s="560"/>
      <c r="CG122" s="560"/>
      <c r="CH122" s="560"/>
      <c r="CI122" s="560"/>
      <c r="CJ122" s="560"/>
      <c r="CK122" s="560"/>
      <c r="CL122" s="560"/>
      <c r="CM122" s="560"/>
      <c r="CN122" s="560"/>
      <c r="CO122" s="560"/>
      <c r="CP122" s="560"/>
      <c r="CQ122" s="560"/>
      <c r="CR122" s="560"/>
      <c r="CS122" s="560"/>
      <c r="CT122" s="560"/>
      <c r="CU122" s="560"/>
      <c r="CV122" s="560"/>
      <c r="CW122" s="560"/>
      <c r="CX122" s="560"/>
      <c r="CY122" s="560"/>
      <c r="CZ122" s="560"/>
      <c r="DA122" s="560"/>
      <c r="DB122" s="560"/>
      <c r="DC122" s="560"/>
      <c r="DD122" s="560"/>
      <c r="DE122" s="560"/>
      <c r="DF122" s="560"/>
      <c r="DG122" s="560"/>
      <c r="DH122" s="560"/>
      <c r="DI122" s="560"/>
      <c r="DJ122" s="560"/>
      <c r="DK122" s="560"/>
      <c r="DL122" s="560"/>
      <c r="DM122" s="560"/>
      <c r="DN122" s="560"/>
      <c r="DO122" s="560"/>
      <c r="DP122" s="560"/>
      <c r="DQ122" s="560"/>
      <c r="DR122" s="560"/>
      <c r="DS122" s="560"/>
      <c r="DT122" s="560"/>
      <c r="DU122" s="560"/>
      <c r="DV122" s="560"/>
      <c r="DW122" s="560"/>
      <c r="DX122" s="560"/>
      <c r="DY122" s="560"/>
      <c r="DZ122" s="560"/>
      <c r="EA122" s="560"/>
      <c r="EB122" s="560"/>
      <c r="EC122" s="560"/>
      <c r="ED122" s="560"/>
      <c r="EE122" s="560"/>
      <c r="EF122" s="560"/>
      <c r="EG122" s="560"/>
      <c r="EH122" s="560"/>
      <c r="EI122" s="560"/>
      <c r="EJ122" s="558"/>
    </row>
    <row r="123" spans="1:140" s="502" customFormat="1" ht="18" customHeight="1" x14ac:dyDescent="0.3">
      <c r="A123" s="451">
        <v>115</v>
      </c>
      <c r="B123" s="455" t="s">
        <v>1150</v>
      </c>
      <c r="C123" s="453" t="s">
        <v>502</v>
      </c>
      <c r="D123" s="454">
        <v>2000</v>
      </c>
      <c r="E123" s="424" t="s">
        <v>969</v>
      </c>
      <c r="F123" s="454" t="s">
        <v>1102</v>
      </c>
      <c r="G123" s="424" t="s">
        <v>1251</v>
      </c>
      <c r="H123" s="455" t="s">
        <v>503</v>
      </c>
      <c r="I123" s="453"/>
      <c r="J123" s="453"/>
      <c r="K123" s="456"/>
      <c r="L123" s="549"/>
      <c r="M123" s="560"/>
      <c r="N123" s="560"/>
      <c r="O123" s="560"/>
      <c r="P123" s="560"/>
      <c r="Q123" s="56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60"/>
      <c r="AB123" s="560"/>
      <c r="AC123" s="560"/>
      <c r="AD123" s="560"/>
      <c r="AE123" s="560"/>
      <c r="AF123" s="560"/>
      <c r="AG123" s="560"/>
      <c r="AH123" s="560"/>
      <c r="AI123" s="560"/>
      <c r="AJ123" s="560"/>
      <c r="AK123" s="560"/>
      <c r="AL123" s="560"/>
      <c r="AM123" s="560"/>
      <c r="AN123" s="560"/>
      <c r="AO123" s="560"/>
      <c r="AP123" s="560"/>
      <c r="AQ123" s="560"/>
      <c r="AR123" s="560"/>
      <c r="AS123" s="560"/>
      <c r="AT123" s="560"/>
      <c r="AU123" s="560"/>
      <c r="AV123" s="560"/>
      <c r="AW123" s="560"/>
      <c r="AX123" s="560"/>
      <c r="AY123" s="560"/>
      <c r="AZ123" s="560"/>
      <c r="BA123" s="560"/>
      <c r="BB123" s="560"/>
      <c r="BC123" s="560"/>
      <c r="BD123" s="560"/>
      <c r="BE123" s="560"/>
      <c r="BF123" s="560"/>
      <c r="BG123" s="560"/>
      <c r="BH123" s="560"/>
      <c r="BI123" s="560"/>
      <c r="BJ123" s="560"/>
      <c r="BK123" s="560"/>
      <c r="BL123" s="560"/>
      <c r="BM123" s="560"/>
      <c r="BN123" s="560"/>
      <c r="BO123" s="560"/>
      <c r="BP123" s="560"/>
      <c r="BQ123" s="560"/>
      <c r="BR123" s="560"/>
      <c r="BS123" s="560"/>
      <c r="BT123" s="560"/>
      <c r="BU123" s="560"/>
      <c r="BV123" s="560"/>
      <c r="BW123" s="560"/>
      <c r="BX123" s="560"/>
      <c r="BY123" s="560"/>
      <c r="BZ123" s="560"/>
      <c r="CA123" s="560"/>
      <c r="CB123" s="560"/>
      <c r="CC123" s="560"/>
      <c r="CD123" s="560"/>
      <c r="CE123" s="560"/>
      <c r="CF123" s="560"/>
      <c r="CG123" s="560"/>
      <c r="CH123" s="560"/>
      <c r="CI123" s="560"/>
      <c r="CJ123" s="560"/>
      <c r="CK123" s="560"/>
      <c r="CL123" s="560"/>
      <c r="CM123" s="560"/>
      <c r="CN123" s="560"/>
      <c r="CO123" s="560"/>
      <c r="CP123" s="560"/>
      <c r="CQ123" s="560"/>
      <c r="CR123" s="560"/>
      <c r="CS123" s="560"/>
      <c r="CT123" s="560"/>
      <c r="CU123" s="560"/>
      <c r="CV123" s="560"/>
      <c r="CW123" s="560"/>
      <c r="CX123" s="560"/>
      <c r="CY123" s="560"/>
      <c r="CZ123" s="560"/>
      <c r="DA123" s="560"/>
      <c r="DB123" s="560"/>
      <c r="DC123" s="560"/>
      <c r="DD123" s="560"/>
      <c r="DE123" s="560"/>
      <c r="DF123" s="560"/>
      <c r="DG123" s="560"/>
      <c r="DH123" s="560"/>
      <c r="DI123" s="560"/>
      <c r="DJ123" s="560"/>
      <c r="DK123" s="560"/>
      <c r="DL123" s="560"/>
      <c r="DM123" s="560"/>
      <c r="DN123" s="560"/>
      <c r="DO123" s="560"/>
      <c r="DP123" s="560"/>
      <c r="DQ123" s="560"/>
      <c r="DR123" s="560"/>
      <c r="DS123" s="560"/>
      <c r="DT123" s="560"/>
      <c r="DU123" s="560"/>
      <c r="DV123" s="560"/>
      <c r="DW123" s="560"/>
      <c r="DX123" s="560"/>
      <c r="DY123" s="560"/>
      <c r="DZ123" s="560"/>
      <c r="EA123" s="560"/>
      <c r="EB123" s="560"/>
      <c r="EC123" s="560"/>
      <c r="ED123" s="560"/>
      <c r="EE123" s="560"/>
      <c r="EF123" s="560"/>
      <c r="EG123" s="560"/>
      <c r="EH123" s="560"/>
      <c r="EI123" s="560"/>
      <c r="EJ123" s="558"/>
    </row>
    <row r="124" spans="1:140" s="502" customFormat="1" ht="18" customHeight="1" x14ac:dyDescent="0.3">
      <c r="A124" s="451">
        <v>116</v>
      </c>
      <c r="B124" s="455" t="s">
        <v>1150</v>
      </c>
      <c r="C124" s="453" t="s">
        <v>502</v>
      </c>
      <c r="D124" s="454">
        <v>3000</v>
      </c>
      <c r="E124" s="424" t="s">
        <v>970</v>
      </c>
      <c r="F124" s="454" t="s">
        <v>1103</v>
      </c>
      <c r="G124" s="424" t="s">
        <v>1252</v>
      </c>
      <c r="H124" s="455" t="s">
        <v>503</v>
      </c>
      <c r="I124" s="453"/>
      <c r="J124" s="453"/>
      <c r="K124" s="456"/>
      <c r="L124" s="549"/>
      <c r="M124" s="560"/>
      <c r="N124" s="560"/>
      <c r="O124" s="560"/>
      <c r="P124" s="560"/>
      <c r="Q124" s="560"/>
      <c r="R124" s="560"/>
      <c r="S124" s="560"/>
      <c r="T124" s="560"/>
      <c r="U124" s="560"/>
      <c r="V124" s="560"/>
      <c r="W124" s="560"/>
      <c r="X124" s="560"/>
      <c r="Y124" s="560"/>
      <c r="Z124" s="560"/>
      <c r="AA124" s="560"/>
      <c r="AB124" s="560"/>
      <c r="AC124" s="560"/>
      <c r="AD124" s="560"/>
      <c r="AE124" s="560"/>
      <c r="AF124" s="560"/>
      <c r="AG124" s="560"/>
      <c r="AH124" s="560"/>
      <c r="AI124" s="560"/>
      <c r="AJ124" s="560"/>
      <c r="AK124" s="560"/>
      <c r="AL124" s="560"/>
      <c r="AM124" s="560"/>
      <c r="AN124" s="560"/>
      <c r="AO124" s="560"/>
      <c r="AP124" s="560"/>
      <c r="AQ124" s="560"/>
      <c r="AR124" s="560"/>
      <c r="AS124" s="560"/>
      <c r="AT124" s="560"/>
      <c r="AU124" s="560"/>
      <c r="AV124" s="560"/>
      <c r="AW124" s="560"/>
      <c r="AX124" s="560"/>
      <c r="AY124" s="560"/>
      <c r="AZ124" s="560"/>
      <c r="BA124" s="560"/>
      <c r="BB124" s="560"/>
      <c r="BC124" s="560"/>
      <c r="BD124" s="560"/>
      <c r="BE124" s="560"/>
      <c r="BF124" s="560"/>
      <c r="BG124" s="560"/>
      <c r="BH124" s="560"/>
      <c r="BI124" s="560"/>
      <c r="BJ124" s="560"/>
      <c r="BK124" s="560"/>
      <c r="BL124" s="560"/>
      <c r="BM124" s="560"/>
      <c r="BN124" s="560"/>
      <c r="BO124" s="560"/>
      <c r="BP124" s="560"/>
      <c r="BQ124" s="560"/>
      <c r="BR124" s="560"/>
      <c r="BS124" s="560"/>
      <c r="BT124" s="560"/>
      <c r="BU124" s="560"/>
      <c r="BV124" s="560"/>
      <c r="BW124" s="560"/>
      <c r="BX124" s="560"/>
      <c r="BY124" s="560"/>
      <c r="BZ124" s="560"/>
      <c r="CA124" s="560"/>
      <c r="CB124" s="560"/>
      <c r="CC124" s="560"/>
      <c r="CD124" s="560"/>
      <c r="CE124" s="560"/>
      <c r="CF124" s="560"/>
      <c r="CG124" s="560"/>
      <c r="CH124" s="560"/>
      <c r="CI124" s="560"/>
      <c r="CJ124" s="560"/>
      <c r="CK124" s="560"/>
      <c r="CL124" s="560"/>
      <c r="CM124" s="560"/>
      <c r="CN124" s="560"/>
      <c r="CO124" s="560"/>
      <c r="CP124" s="560"/>
      <c r="CQ124" s="560"/>
      <c r="CR124" s="560"/>
      <c r="CS124" s="560"/>
      <c r="CT124" s="560"/>
      <c r="CU124" s="560"/>
      <c r="CV124" s="560"/>
      <c r="CW124" s="560"/>
      <c r="CX124" s="560"/>
      <c r="CY124" s="560"/>
      <c r="CZ124" s="560"/>
      <c r="DA124" s="560"/>
      <c r="DB124" s="560"/>
      <c r="DC124" s="560"/>
      <c r="DD124" s="560"/>
      <c r="DE124" s="560"/>
      <c r="DF124" s="560"/>
      <c r="DG124" s="560"/>
      <c r="DH124" s="560"/>
      <c r="DI124" s="560"/>
      <c r="DJ124" s="560"/>
      <c r="DK124" s="560"/>
      <c r="DL124" s="560"/>
      <c r="DM124" s="560"/>
      <c r="DN124" s="560"/>
      <c r="DO124" s="560"/>
      <c r="DP124" s="560"/>
      <c r="DQ124" s="560"/>
      <c r="DR124" s="560"/>
      <c r="DS124" s="560"/>
      <c r="DT124" s="560"/>
      <c r="DU124" s="560"/>
      <c r="DV124" s="560"/>
      <c r="DW124" s="560"/>
      <c r="DX124" s="560"/>
      <c r="DY124" s="560"/>
      <c r="DZ124" s="560"/>
      <c r="EA124" s="560"/>
      <c r="EB124" s="560"/>
      <c r="EC124" s="560"/>
      <c r="ED124" s="560"/>
      <c r="EE124" s="560"/>
      <c r="EF124" s="560"/>
      <c r="EG124" s="560"/>
      <c r="EH124" s="560"/>
      <c r="EI124" s="560"/>
      <c r="EJ124" s="558"/>
    </row>
    <row r="125" spans="1:140" s="502" customFormat="1" ht="18" customHeight="1" x14ac:dyDescent="0.3">
      <c r="A125" s="451">
        <v>117</v>
      </c>
      <c r="B125" s="455" t="s">
        <v>1150</v>
      </c>
      <c r="C125" s="453" t="s">
        <v>502</v>
      </c>
      <c r="D125" s="454">
        <v>3000</v>
      </c>
      <c r="E125" s="424" t="s">
        <v>971</v>
      </c>
      <c r="F125" s="454" t="s">
        <v>1104</v>
      </c>
      <c r="G125" s="424" t="s">
        <v>1253</v>
      </c>
      <c r="H125" s="455" t="s">
        <v>505</v>
      </c>
      <c r="I125" s="453"/>
      <c r="J125" s="453"/>
      <c r="K125" s="456"/>
      <c r="L125" s="549"/>
      <c r="M125" s="560"/>
      <c r="N125" s="560"/>
      <c r="O125" s="560"/>
      <c r="P125" s="560"/>
      <c r="Q125" s="560"/>
      <c r="R125" s="560"/>
      <c r="S125" s="560"/>
      <c r="T125" s="560"/>
      <c r="U125" s="560"/>
      <c r="V125" s="560"/>
      <c r="W125" s="560"/>
      <c r="X125" s="560"/>
      <c r="Y125" s="560"/>
      <c r="Z125" s="560"/>
      <c r="AA125" s="560"/>
      <c r="AB125" s="560"/>
      <c r="AC125" s="560"/>
      <c r="AD125" s="560"/>
      <c r="AE125" s="560"/>
      <c r="AF125" s="560"/>
      <c r="AG125" s="560"/>
      <c r="AH125" s="560"/>
      <c r="AI125" s="560"/>
      <c r="AJ125" s="560"/>
      <c r="AK125" s="560"/>
      <c r="AL125" s="560"/>
      <c r="AM125" s="560"/>
      <c r="AN125" s="560"/>
      <c r="AO125" s="560"/>
      <c r="AP125" s="560"/>
      <c r="AQ125" s="560"/>
      <c r="AR125" s="560"/>
      <c r="AS125" s="560"/>
      <c r="AT125" s="560"/>
      <c r="AU125" s="560"/>
      <c r="AV125" s="560"/>
      <c r="AW125" s="560"/>
      <c r="AX125" s="560"/>
      <c r="AY125" s="560"/>
      <c r="AZ125" s="560"/>
      <c r="BA125" s="560"/>
      <c r="BB125" s="560"/>
      <c r="BC125" s="560"/>
      <c r="BD125" s="560"/>
      <c r="BE125" s="560"/>
      <c r="BF125" s="560"/>
      <c r="BG125" s="560"/>
      <c r="BH125" s="560"/>
      <c r="BI125" s="560"/>
      <c r="BJ125" s="560"/>
      <c r="BK125" s="560"/>
      <c r="BL125" s="560"/>
      <c r="BM125" s="560"/>
      <c r="BN125" s="560"/>
      <c r="BO125" s="560"/>
      <c r="BP125" s="560"/>
      <c r="BQ125" s="560"/>
      <c r="BR125" s="560"/>
      <c r="BS125" s="560"/>
      <c r="BT125" s="560"/>
      <c r="BU125" s="560"/>
      <c r="BV125" s="560"/>
      <c r="BW125" s="560"/>
      <c r="BX125" s="560"/>
      <c r="BY125" s="560"/>
      <c r="BZ125" s="560"/>
      <c r="CA125" s="560"/>
      <c r="CB125" s="560"/>
      <c r="CC125" s="560"/>
      <c r="CD125" s="560"/>
      <c r="CE125" s="560"/>
      <c r="CF125" s="560"/>
      <c r="CG125" s="560"/>
      <c r="CH125" s="560"/>
      <c r="CI125" s="560"/>
      <c r="CJ125" s="560"/>
      <c r="CK125" s="560"/>
      <c r="CL125" s="560"/>
      <c r="CM125" s="560"/>
      <c r="CN125" s="560"/>
      <c r="CO125" s="560"/>
      <c r="CP125" s="560"/>
      <c r="CQ125" s="560"/>
      <c r="CR125" s="560"/>
      <c r="CS125" s="560"/>
      <c r="CT125" s="560"/>
      <c r="CU125" s="560"/>
      <c r="CV125" s="560"/>
      <c r="CW125" s="560"/>
      <c r="CX125" s="560"/>
      <c r="CY125" s="560"/>
      <c r="CZ125" s="560"/>
      <c r="DA125" s="560"/>
      <c r="DB125" s="560"/>
      <c r="DC125" s="560"/>
      <c r="DD125" s="560"/>
      <c r="DE125" s="560"/>
      <c r="DF125" s="560"/>
      <c r="DG125" s="560"/>
      <c r="DH125" s="560"/>
      <c r="DI125" s="560"/>
      <c r="DJ125" s="560"/>
      <c r="DK125" s="560"/>
      <c r="DL125" s="560"/>
      <c r="DM125" s="560"/>
      <c r="DN125" s="560"/>
      <c r="DO125" s="560"/>
      <c r="DP125" s="560"/>
      <c r="DQ125" s="560"/>
      <c r="DR125" s="560"/>
      <c r="DS125" s="560"/>
      <c r="DT125" s="560"/>
      <c r="DU125" s="560"/>
      <c r="DV125" s="560"/>
      <c r="DW125" s="560"/>
      <c r="DX125" s="560"/>
      <c r="DY125" s="560"/>
      <c r="DZ125" s="560"/>
      <c r="EA125" s="560"/>
      <c r="EB125" s="560"/>
      <c r="EC125" s="560"/>
      <c r="ED125" s="560"/>
      <c r="EE125" s="560"/>
      <c r="EF125" s="560"/>
      <c r="EG125" s="560"/>
      <c r="EH125" s="560"/>
      <c r="EI125" s="560"/>
      <c r="EJ125" s="558"/>
    </row>
    <row r="126" spans="1:140" s="502" customFormat="1" ht="18" customHeight="1" x14ac:dyDescent="0.3">
      <c r="A126" s="451">
        <v>118</v>
      </c>
      <c r="B126" s="455" t="s">
        <v>1150</v>
      </c>
      <c r="C126" s="453" t="s">
        <v>502</v>
      </c>
      <c r="D126" s="454">
        <v>15000</v>
      </c>
      <c r="E126" s="424" t="s">
        <v>972</v>
      </c>
      <c r="F126" s="454" t="s">
        <v>1105</v>
      </c>
      <c r="G126" s="424" t="s">
        <v>1254</v>
      </c>
      <c r="H126" s="455" t="s">
        <v>503</v>
      </c>
      <c r="I126" s="453"/>
      <c r="J126" s="453"/>
      <c r="K126" s="456"/>
      <c r="L126" s="549"/>
      <c r="M126" s="560"/>
      <c r="N126" s="560"/>
      <c r="O126" s="560"/>
      <c r="P126" s="560"/>
      <c r="Q126" s="560"/>
      <c r="R126" s="560"/>
      <c r="S126" s="560"/>
      <c r="T126" s="560"/>
      <c r="U126" s="560"/>
      <c r="V126" s="560"/>
      <c r="W126" s="560"/>
      <c r="X126" s="560"/>
      <c r="Y126" s="560"/>
      <c r="Z126" s="560"/>
      <c r="AA126" s="560"/>
      <c r="AB126" s="560"/>
      <c r="AC126" s="560"/>
      <c r="AD126" s="560"/>
      <c r="AE126" s="560"/>
      <c r="AF126" s="560"/>
      <c r="AG126" s="560"/>
      <c r="AH126" s="560"/>
      <c r="AI126" s="560"/>
      <c r="AJ126" s="560"/>
      <c r="AK126" s="560"/>
      <c r="AL126" s="560"/>
      <c r="AM126" s="560"/>
      <c r="AN126" s="560"/>
      <c r="AO126" s="560"/>
      <c r="AP126" s="560"/>
      <c r="AQ126" s="560"/>
      <c r="AR126" s="560"/>
      <c r="AS126" s="560"/>
      <c r="AT126" s="560"/>
      <c r="AU126" s="560"/>
      <c r="AV126" s="560"/>
      <c r="AW126" s="560"/>
      <c r="AX126" s="560"/>
      <c r="AY126" s="560"/>
      <c r="AZ126" s="560"/>
      <c r="BA126" s="560"/>
      <c r="BB126" s="560"/>
      <c r="BC126" s="560"/>
      <c r="BD126" s="560"/>
      <c r="BE126" s="560"/>
      <c r="BF126" s="560"/>
      <c r="BG126" s="560"/>
      <c r="BH126" s="560"/>
      <c r="BI126" s="560"/>
      <c r="BJ126" s="560"/>
      <c r="BK126" s="560"/>
      <c r="BL126" s="560"/>
      <c r="BM126" s="560"/>
      <c r="BN126" s="560"/>
      <c r="BO126" s="560"/>
      <c r="BP126" s="560"/>
      <c r="BQ126" s="560"/>
      <c r="BR126" s="560"/>
      <c r="BS126" s="560"/>
      <c r="BT126" s="560"/>
      <c r="BU126" s="560"/>
      <c r="BV126" s="560"/>
      <c r="BW126" s="560"/>
      <c r="BX126" s="560"/>
      <c r="BY126" s="560"/>
      <c r="BZ126" s="560"/>
      <c r="CA126" s="560"/>
      <c r="CB126" s="560"/>
      <c r="CC126" s="560"/>
      <c r="CD126" s="560"/>
      <c r="CE126" s="560"/>
      <c r="CF126" s="560"/>
      <c r="CG126" s="560"/>
      <c r="CH126" s="560"/>
      <c r="CI126" s="560"/>
      <c r="CJ126" s="560"/>
      <c r="CK126" s="560"/>
      <c r="CL126" s="560"/>
      <c r="CM126" s="560"/>
      <c r="CN126" s="560"/>
      <c r="CO126" s="560"/>
      <c r="CP126" s="560"/>
      <c r="CQ126" s="560"/>
      <c r="CR126" s="560"/>
      <c r="CS126" s="560"/>
      <c r="CT126" s="560"/>
      <c r="CU126" s="560"/>
      <c r="CV126" s="560"/>
      <c r="CW126" s="560"/>
      <c r="CX126" s="560"/>
      <c r="CY126" s="560"/>
      <c r="CZ126" s="560"/>
      <c r="DA126" s="560"/>
      <c r="DB126" s="560"/>
      <c r="DC126" s="560"/>
      <c r="DD126" s="560"/>
      <c r="DE126" s="560"/>
      <c r="DF126" s="560"/>
      <c r="DG126" s="560"/>
      <c r="DH126" s="560"/>
      <c r="DI126" s="560"/>
      <c r="DJ126" s="560"/>
      <c r="DK126" s="560"/>
      <c r="DL126" s="560"/>
      <c r="DM126" s="560"/>
      <c r="DN126" s="560"/>
      <c r="DO126" s="560"/>
      <c r="DP126" s="560"/>
      <c r="DQ126" s="560"/>
      <c r="DR126" s="560"/>
      <c r="DS126" s="560"/>
      <c r="DT126" s="560"/>
      <c r="DU126" s="560"/>
      <c r="DV126" s="560"/>
      <c r="DW126" s="560"/>
      <c r="DX126" s="560"/>
      <c r="DY126" s="560"/>
      <c r="DZ126" s="560"/>
      <c r="EA126" s="560"/>
      <c r="EB126" s="560"/>
      <c r="EC126" s="560"/>
      <c r="ED126" s="560"/>
      <c r="EE126" s="560"/>
      <c r="EF126" s="560"/>
      <c r="EG126" s="560"/>
      <c r="EH126" s="560"/>
      <c r="EI126" s="560"/>
      <c r="EJ126" s="558"/>
    </row>
    <row r="127" spans="1:140" s="502" customFormat="1" ht="18" customHeight="1" x14ac:dyDescent="0.3">
      <c r="A127" s="451">
        <v>119</v>
      </c>
      <c r="B127" s="455" t="s">
        <v>1150</v>
      </c>
      <c r="C127" s="453" t="s">
        <v>502</v>
      </c>
      <c r="D127" s="454">
        <v>1000</v>
      </c>
      <c r="E127" s="424" t="s">
        <v>973</v>
      </c>
      <c r="F127" s="454" t="s">
        <v>1106</v>
      </c>
      <c r="G127" s="424" t="s">
        <v>1255</v>
      </c>
      <c r="H127" s="455" t="s">
        <v>503</v>
      </c>
      <c r="I127" s="453"/>
      <c r="J127" s="453"/>
      <c r="K127" s="456"/>
      <c r="L127" s="549"/>
      <c r="M127" s="560"/>
      <c r="N127" s="560"/>
      <c r="O127" s="560"/>
      <c r="P127" s="560"/>
      <c r="Q127" s="560"/>
      <c r="R127" s="560"/>
      <c r="S127" s="560"/>
      <c r="T127" s="560"/>
      <c r="U127" s="560"/>
      <c r="V127" s="560"/>
      <c r="W127" s="560"/>
      <c r="X127" s="560"/>
      <c r="Y127" s="560"/>
      <c r="Z127" s="560"/>
      <c r="AA127" s="560"/>
      <c r="AB127" s="560"/>
      <c r="AC127" s="560"/>
      <c r="AD127" s="560"/>
      <c r="AE127" s="560"/>
      <c r="AF127" s="560"/>
      <c r="AG127" s="560"/>
      <c r="AH127" s="560"/>
      <c r="AI127" s="560"/>
      <c r="AJ127" s="560"/>
      <c r="AK127" s="560"/>
      <c r="AL127" s="560"/>
      <c r="AM127" s="560"/>
      <c r="AN127" s="560"/>
      <c r="AO127" s="560"/>
      <c r="AP127" s="560"/>
      <c r="AQ127" s="560"/>
      <c r="AR127" s="560"/>
      <c r="AS127" s="560"/>
      <c r="AT127" s="560"/>
      <c r="AU127" s="560"/>
      <c r="AV127" s="560"/>
      <c r="AW127" s="560"/>
      <c r="AX127" s="560"/>
      <c r="AY127" s="560"/>
      <c r="AZ127" s="560"/>
      <c r="BA127" s="560"/>
      <c r="BB127" s="560"/>
      <c r="BC127" s="560"/>
      <c r="BD127" s="560"/>
      <c r="BE127" s="560"/>
      <c r="BF127" s="560"/>
      <c r="BG127" s="560"/>
      <c r="BH127" s="560"/>
      <c r="BI127" s="560"/>
      <c r="BJ127" s="560"/>
      <c r="BK127" s="560"/>
      <c r="BL127" s="560"/>
      <c r="BM127" s="560"/>
      <c r="BN127" s="560"/>
      <c r="BO127" s="560"/>
      <c r="BP127" s="560"/>
      <c r="BQ127" s="560"/>
      <c r="BR127" s="560"/>
      <c r="BS127" s="560"/>
      <c r="BT127" s="560"/>
      <c r="BU127" s="560"/>
      <c r="BV127" s="560"/>
      <c r="BW127" s="560"/>
      <c r="BX127" s="560"/>
      <c r="BY127" s="560"/>
      <c r="BZ127" s="560"/>
      <c r="CA127" s="560"/>
      <c r="CB127" s="560"/>
      <c r="CC127" s="560"/>
      <c r="CD127" s="560"/>
      <c r="CE127" s="560"/>
      <c r="CF127" s="560"/>
      <c r="CG127" s="560"/>
      <c r="CH127" s="560"/>
      <c r="CI127" s="560"/>
      <c r="CJ127" s="560"/>
      <c r="CK127" s="560"/>
      <c r="CL127" s="560"/>
      <c r="CM127" s="560"/>
      <c r="CN127" s="560"/>
      <c r="CO127" s="560"/>
      <c r="CP127" s="560"/>
      <c r="CQ127" s="560"/>
      <c r="CR127" s="560"/>
      <c r="CS127" s="560"/>
      <c r="CT127" s="560"/>
      <c r="CU127" s="560"/>
      <c r="CV127" s="560"/>
      <c r="CW127" s="560"/>
      <c r="CX127" s="560"/>
      <c r="CY127" s="560"/>
      <c r="CZ127" s="560"/>
      <c r="DA127" s="560"/>
      <c r="DB127" s="560"/>
      <c r="DC127" s="560"/>
      <c r="DD127" s="560"/>
      <c r="DE127" s="560"/>
      <c r="DF127" s="560"/>
      <c r="DG127" s="560"/>
      <c r="DH127" s="560"/>
      <c r="DI127" s="560"/>
      <c r="DJ127" s="560"/>
      <c r="DK127" s="560"/>
      <c r="DL127" s="560"/>
      <c r="DM127" s="560"/>
      <c r="DN127" s="560"/>
      <c r="DO127" s="560"/>
      <c r="DP127" s="560"/>
      <c r="DQ127" s="560"/>
      <c r="DR127" s="560"/>
      <c r="DS127" s="560"/>
      <c r="DT127" s="560"/>
      <c r="DU127" s="560"/>
      <c r="DV127" s="560"/>
      <c r="DW127" s="560"/>
      <c r="DX127" s="560"/>
      <c r="DY127" s="560"/>
      <c r="DZ127" s="560"/>
      <c r="EA127" s="560"/>
      <c r="EB127" s="560"/>
      <c r="EC127" s="560"/>
      <c r="ED127" s="560"/>
      <c r="EE127" s="560"/>
      <c r="EF127" s="560"/>
      <c r="EG127" s="560"/>
      <c r="EH127" s="560"/>
      <c r="EI127" s="560"/>
      <c r="EJ127" s="558"/>
    </row>
    <row r="128" spans="1:140" s="502" customFormat="1" ht="18" customHeight="1" x14ac:dyDescent="0.3">
      <c r="A128" s="451">
        <v>120</v>
      </c>
      <c r="B128" s="455" t="s">
        <v>1150</v>
      </c>
      <c r="C128" s="453" t="s">
        <v>502</v>
      </c>
      <c r="D128" s="454">
        <v>4000</v>
      </c>
      <c r="E128" s="424" t="s">
        <v>974</v>
      </c>
      <c r="F128" s="454" t="s">
        <v>1107</v>
      </c>
      <c r="G128" s="424" t="s">
        <v>1256</v>
      </c>
      <c r="H128" s="455" t="s">
        <v>503</v>
      </c>
      <c r="I128" s="453"/>
      <c r="J128" s="453"/>
      <c r="K128" s="456"/>
      <c r="L128" s="549"/>
      <c r="M128" s="560"/>
      <c r="N128" s="560"/>
      <c r="O128" s="560"/>
      <c r="P128" s="560"/>
      <c r="Q128" s="560"/>
      <c r="R128" s="560"/>
      <c r="S128" s="560"/>
      <c r="T128" s="560"/>
      <c r="U128" s="560"/>
      <c r="V128" s="560"/>
      <c r="W128" s="560"/>
      <c r="X128" s="560"/>
      <c r="Y128" s="560"/>
      <c r="Z128" s="560"/>
      <c r="AA128" s="560"/>
      <c r="AB128" s="560"/>
      <c r="AC128" s="560"/>
      <c r="AD128" s="560"/>
      <c r="AE128" s="560"/>
      <c r="AF128" s="560"/>
      <c r="AG128" s="560"/>
      <c r="AH128" s="560"/>
      <c r="AI128" s="560"/>
      <c r="AJ128" s="560"/>
      <c r="AK128" s="560"/>
      <c r="AL128" s="560"/>
      <c r="AM128" s="560"/>
      <c r="AN128" s="560"/>
      <c r="AO128" s="560"/>
      <c r="AP128" s="560"/>
      <c r="AQ128" s="560"/>
      <c r="AR128" s="560"/>
      <c r="AS128" s="560"/>
      <c r="AT128" s="560"/>
      <c r="AU128" s="560"/>
      <c r="AV128" s="560"/>
      <c r="AW128" s="560"/>
      <c r="AX128" s="560"/>
      <c r="AY128" s="560"/>
      <c r="AZ128" s="560"/>
      <c r="BA128" s="560"/>
      <c r="BB128" s="560"/>
      <c r="BC128" s="560"/>
      <c r="BD128" s="560"/>
      <c r="BE128" s="560"/>
      <c r="BF128" s="560"/>
      <c r="BG128" s="560"/>
      <c r="BH128" s="560"/>
      <c r="BI128" s="560"/>
      <c r="BJ128" s="560"/>
      <c r="BK128" s="560"/>
      <c r="BL128" s="560"/>
      <c r="BM128" s="560"/>
      <c r="BN128" s="560"/>
      <c r="BO128" s="560"/>
      <c r="BP128" s="560"/>
      <c r="BQ128" s="560"/>
      <c r="BR128" s="560"/>
      <c r="BS128" s="560"/>
      <c r="BT128" s="560"/>
      <c r="BU128" s="560"/>
      <c r="BV128" s="560"/>
      <c r="BW128" s="560"/>
      <c r="BX128" s="560"/>
      <c r="BY128" s="560"/>
      <c r="BZ128" s="560"/>
      <c r="CA128" s="560"/>
      <c r="CB128" s="560"/>
      <c r="CC128" s="560"/>
      <c r="CD128" s="560"/>
      <c r="CE128" s="560"/>
      <c r="CF128" s="560"/>
      <c r="CG128" s="560"/>
      <c r="CH128" s="560"/>
      <c r="CI128" s="560"/>
      <c r="CJ128" s="560"/>
      <c r="CK128" s="560"/>
      <c r="CL128" s="560"/>
      <c r="CM128" s="560"/>
      <c r="CN128" s="560"/>
      <c r="CO128" s="560"/>
      <c r="CP128" s="560"/>
      <c r="CQ128" s="560"/>
      <c r="CR128" s="560"/>
      <c r="CS128" s="560"/>
      <c r="CT128" s="560"/>
      <c r="CU128" s="560"/>
      <c r="CV128" s="560"/>
      <c r="CW128" s="560"/>
      <c r="CX128" s="560"/>
      <c r="CY128" s="560"/>
      <c r="CZ128" s="560"/>
      <c r="DA128" s="560"/>
      <c r="DB128" s="560"/>
      <c r="DC128" s="560"/>
      <c r="DD128" s="560"/>
      <c r="DE128" s="560"/>
      <c r="DF128" s="560"/>
      <c r="DG128" s="560"/>
      <c r="DH128" s="560"/>
      <c r="DI128" s="560"/>
      <c r="DJ128" s="560"/>
      <c r="DK128" s="560"/>
      <c r="DL128" s="560"/>
      <c r="DM128" s="560"/>
      <c r="DN128" s="560"/>
      <c r="DO128" s="560"/>
      <c r="DP128" s="560"/>
      <c r="DQ128" s="560"/>
      <c r="DR128" s="560"/>
      <c r="DS128" s="560"/>
      <c r="DT128" s="560"/>
      <c r="DU128" s="560"/>
      <c r="DV128" s="560"/>
      <c r="DW128" s="560"/>
      <c r="DX128" s="560"/>
      <c r="DY128" s="560"/>
      <c r="DZ128" s="560"/>
      <c r="EA128" s="560"/>
      <c r="EB128" s="560"/>
      <c r="EC128" s="560"/>
      <c r="ED128" s="560"/>
      <c r="EE128" s="560"/>
      <c r="EF128" s="560"/>
      <c r="EG128" s="560"/>
      <c r="EH128" s="560"/>
      <c r="EI128" s="560"/>
      <c r="EJ128" s="558"/>
    </row>
    <row r="129" spans="1:140" s="502" customFormat="1" ht="18" customHeight="1" x14ac:dyDescent="0.3">
      <c r="A129" s="451">
        <v>121</v>
      </c>
      <c r="B129" s="455" t="s">
        <v>1150</v>
      </c>
      <c r="C129" s="453" t="s">
        <v>502</v>
      </c>
      <c r="D129" s="454">
        <v>2000</v>
      </c>
      <c r="E129" s="424" t="s">
        <v>975</v>
      </c>
      <c r="F129" s="454" t="s">
        <v>1108</v>
      </c>
      <c r="G129" s="424" t="s">
        <v>1257</v>
      </c>
      <c r="H129" s="455" t="s">
        <v>504</v>
      </c>
      <c r="I129" s="453"/>
      <c r="J129" s="453"/>
      <c r="K129" s="456"/>
      <c r="L129" s="549"/>
      <c r="M129" s="560"/>
      <c r="N129" s="560"/>
      <c r="O129" s="560"/>
      <c r="P129" s="560"/>
      <c r="Q129" s="560"/>
      <c r="R129" s="560"/>
      <c r="S129" s="560"/>
      <c r="T129" s="560"/>
      <c r="U129" s="560"/>
      <c r="V129" s="560"/>
      <c r="W129" s="560"/>
      <c r="X129" s="560"/>
      <c r="Y129" s="560"/>
      <c r="Z129" s="560"/>
      <c r="AA129" s="560"/>
      <c r="AB129" s="560"/>
      <c r="AC129" s="560"/>
      <c r="AD129" s="560"/>
      <c r="AE129" s="560"/>
      <c r="AF129" s="560"/>
      <c r="AG129" s="560"/>
      <c r="AH129" s="560"/>
      <c r="AI129" s="560"/>
      <c r="AJ129" s="560"/>
      <c r="AK129" s="560"/>
      <c r="AL129" s="560"/>
      <c r="AM129" s="560"/>
      <c r="AN129" s="560"/>
      <c r="AO129" s="560"/>
      <c r="AP129" s="560"/>
      <c r="AQ129" s="560"/>
      <c r="AR129" s="560"/>
      <c r="AS129" s="560"/>
      <c r="AT129" s="560"/>
      <c r="AU129" s="560"/>
      <c r="AV129" s="560"/>
      <c r="AW129" s="560"/>
      <c r="AX129" s="560"/>
      <c r="AY129" s="560"/>
      <c r="AZ129" s="560"/>
      <c r="BA129" s="560"/>
      <c r="BB129" s="560"/>
      <c r="BC129" s="560"/>
      <c r="BD129" s="560"/>
      <c r="BE129" s="560"/>
      <c r="BF129" s="560"/>
      <c r="BG129" s="560"/>
      <c r="BH129" s="560"/>
      <c r="BI129" s="560"/>
      <c r="BJ129" s="560"/>
      <c r="BK129" s="560"/>
      <c r="BL129" s="560"/>
      <c r="BM129" s="560"/>
      <c r="BN129" s="560"/>
      <c r="BO129" s="560"/>
      <c r="BP129" s="560"/>
      <c r="BQ129" s="560"/>
      <c r="BR129" s="560"/>
      <c r="BS129" s="560"/>
      <c r="BT129" s="560"/>
      <c r="BU129" s="560"/>
      <c r="BV129" s="560"/>
      <c r="BW129" s="560"/>
      <c r="BX129" s="560"/>
      <c r="BY129" s="560"/>
      <c r="BZ129" s="560"/>
      <c r="CA129" s="560"/>
      <c r="CB129" s="560"/>
      <c r="CC129" s="560"/>
      <c r="CD129" s="560"/>
      <c r="CE129" s="560"/>
      <c r="CF129" s="560"/>
      <c r="CG129" s="560"/>
      <c r="CH129" s="560"/>
      <c r="CI129" s="560"/>
      <c r="CJ129" s="560"/>
      <c r="CK129" s="560"/>
      <c r="CL129" s="560"/>
      <c r="CM129" s="560"/>
      <c r="CN129" s="560"/>
      <c r="CO129" s="560"/>
      <c r="CP129" s="560"/>
      <c r="CQ129" s="560"/>
      <c r="CR129" s="560"/>
      <c r="CS129" s="560"/>
      <c r="CT129" s="560"/>
      <c r="CU129" s="560"/>
      <c r="CV129" s="560"/>
      <c r="CW129" s="560"/>
      <c r="CX129" s="560"/>
      <c r="CY129" s="560"/>
      <c r="CZ129" s="560"/>
      <c r="DA129" s="560"/>
      <c r="DB129" s="560"/>
      <c r="DC129" s="560"/>
      <c r="DD129" s="560"/>
      <c r="DE129" s="560"/>
      <c r="DF129" s="560"/>
      <c r="DG129" s="560"/>
      <c r="DH129" s="560"/>
      <c r="DI129" s="560"/>
      <c r="DJ129" s="560"/>
      <c r="DK129" s="560"/>
      <c r="DL129" s="560"/>
      <c r="DM129" s="560"/>
      <c r="DN129" s="560"/>
      <c r="DO129" s="560"/>
      <c r="DP129" s="560"/>
      <c r="DQ129" s="560"/>
      <c r="DR129" s="560"/>
      <c r="DS129" s="560"/>
      <c r="DT129" s="560"/>
      <c r="DU129" s="560"/>
      <c r="DV129" s="560"/>
      <c r="DW129" s="560"/>
      <c r="DX129" s="560"/>
      <c r="DY129" s="560"/>
      <c r="DZ129" s="560"/>
      <c r="EA129" s="560"/>
      <c r="EB129" s="560"/>
      <c r="EC129" s="560"/>
      <c r="ED129" s="560"/>
      <c r="EE129" s="560"/>
      <c r="EF129" s="560"/>
      <c r="EG129" s="560"/>
      <c r="EH129" s="560"/>
      <c r="EI129" s="560"/>
      <c r="EJ129" s="558"/>
    </row>
    <row r="130" spans="1:140" s="502" customFormat="1" ht="18" customHeight="1" x14ac:dyDescent="0.3">
      <c r="A130" s="451">
        <v>122</v>
      </c>
      <c r="B130" s="455" t="s">
        <v>1150</v>
      </c>
      <c r="C130" s="453" t="s">
        <v>502</v>
      </c>
      <c r="D130" s="454">
        <v>3000</v>
      </c>
      <c r="E130" s="424" t="s">
        <v>976</v>
      </c>
      <c r="F130" s="454" t="s">
        <v>1109</v>
      </c>
      <c r="G130" s="424" t="s">
        <v>1258</v>
      </c>
      <c r="H130" s="455" t="s">
        <v>505</v>
      </c>
      <c r="I130" s="453"/>
      <c r="J130" s="453"/>
      <c r="K130" s="456"/>
      <c r="L130" s="549"/>
      <c r="M130" s="560"/>
      <c r="N130" s="560"/>
      <c r="O130" s="560"/>
      <c r="P130" s="560"/>
      <c r="Q130" s="560"/>
      <c r="R130" s="560"/>
      <c r="S130" s="560"/>
      <c r="T130" s="560"/>
      <c r="U130" s="560"/>
      <c r="V130" s="560"/>
      <c r="W130" s="560"/>
      <c r="X130" s="560"/>
      <c r="Y130" s="560"/>
      <c r="Z130" s="560"/>
      <c r="AA130" s="560"/>
      <c r="AB130" s="560"/>
      <c r="AC130" s="560"/>
      <c r="AD130" s="560"/>
      <c r="AE130" s="560"/>
      <c r="AF130" s="560"/>
      <c r="AG130" s="560"/>
      <c r="AH130" s="560"/>
      <c r="AI130" s="560"/>
      <c r="AJ130" s="560"/>
      <c r="AK130" s="560"/>
      <c r="AL130" s="560"/>
      <c r="AM130" s="560"/>
      <c r="AN130" s="560"/>
      <c r="AO130" s="560"/>
      <c r="AP130" s="560"/>
      <c r="AQ130" s="560"/>
      <c r="AR130" s="560"/>
      <c r="AS130" s="560"/>
      <c r="AT130" s="560"/>
      <c r="AU130" s="560"/>
      <c r="AV130" s="560"/>
      <c r="AW130" s="560"/>
      <c r="AX130" s="560"/>
      <c r="AY130" s="560"/>
      <c r="AZ130" s="560"/>
      <c r="BA130" s="560"/>
      <c r="BB130" s="560"/>
      <c r="BC130" s="560"/>
      <c r="BD130" s="560"/>
      <c r="BE130" s="560"/>
      <c r="BF130" s="560"/>
      <c r="BG130" s="560"/>
      <c r="BH130" s="560"/>
      <c r="BI130" s="560"/>
      <c r="BJ130" s="560"/>
      <c r="BK130" s="560"/>
      <c r="BL130" s="560"/>
      <c r="BM130" s="560"/>
      <c r="BN130" s="560"/>
      <c r="BO130" s="560"/>
      <c r="BP130" s="560"/>
      <c r="BQ130" s="560"/>
      <c r="BR130" s="560"/>
      <c r="BS130" s="560"/>
      <c r="BT130" s="560"/>
      <c r="BU130" s="560"/>
      <c r="BV130" s="560"/>
      <c r="BW130" s="560"/>
      <c r="BX130" s="560"/>
      <c r="BY130" s="560"/>
      <c r="BZ130" s="560"/>
      <c r="CA130" s="560"/>
      <c r="CB130" s="560"/>
      <c r="CC130" s="560"/>
      <c r="CD130" s="560"/>
      <c r="CE130" s="560"/>
      <c r="CF130" s="560"/>
      <c r="CG130" s="560"/>
      <c r="CH130" s="560"/>
      <c r="CI130" s="560"/>
      <c r="CJ130" s="560"/>
      <c r="CK130" s="560"/>
      <c r="CL130" s="560"/>
      <c r="CM130" s="560"/>
      <c r="CN130" s="560"/>
      <c r="CO130" s="560"/>
      <c r="CP130" s="560"/>
      <c r="CQ130" s="560"/>
      <c r="CR130" s="560"/>
      <c r="CS130" s="560"/>
      <c r="CT130" s="560"/>
      <c r="CU130" s="560"/>
      <c r="CV130" s="560"/>
      <c r="CW130" s="560"/>
      <c r="CX130" s="560"/>
      <c r="CY130" s="560"/>
      <c r="CZ130" s="560"/>
      <c r="DA130" s="560"/>
      <c r="DB130" s="560"/>
      <c r="DC130" s="560"/>
      <c r="DD130" s="560"/>
      <c r="DE130" s="560"/>
      <c r="DF130" s="560"/>
      <c r="DG130" s="560"/>
      <c r="DH130" s="560"/>
      <c r="DI130" s="560"/>
      <c r="DJ130" s="560"/>
      <c r="DK130" s="560"/>
      <c r="DL130" s="560"/>
      <c r="DM130" s="560"/>
      <c r="DN130" s="560"/>
      <c r="DO130" s="560"/>
      <c r="DP130" s="560"/>
      <c r="DQ130" s="560"/>
      <c r="DR130" s="560"/>
      <c r="DS130" s="560"/>
      <c r="DT130" s="560"/>
      <c r="DU130" s="560"/>
      <c r="DV130" s="560"/>
      <c r="DW130" s="560"/>
      <c r="DX130" s="560"/>
      <c r="DY130" s="560"/>
      <c r="DZ130" s="560"/>
      <c r="EA130" s="560"/>
      <c r="EB130" s="560"/>
      <c r="EC130" s="560"/>
      <c r="ED130" s="560"/>
      <c r="EE130" s="560"/>
      <c r="EF130" s="560"/>
      <c r="EG130" s="560"/>
      <c r="EH130" s="560"/>
      <c r="EI130" s="560"/>
      <c r="EJ130" s="558"/>
    </row>
    <row r="131" spans="1:140" s="502" customFormat="1" ht="18" customHeight="1" x14ac:dyDescent="0.3">
      <c r="A131" s="451">
        <v>123</v>
      </c>
      <c r="B131" s="455" t="s">
        <v>1150</v>
      </c>
      <c r="C131" s="453" t="s">
        <v>502</v>
      </c>
      <c r="D131" s="454">
        <v>3000</v>
      </c>
      <c r="E131" s="424" t="s">
        <v>977</v>
      </c>
      <c r="F131" s="454" t="s">
        <v>1110</v>
      </c>
      <c r="G131" s="424" t="s">
        <v>1259</v>
      </c>
      <c r="H131" s="455" t="s">
        <v>505</v>
      </c>
      <c r="I131" s="453"/>
      <c r="J131" s="453"/>
      <c r="K131" s="456"/>
      <c r="L131" s="549"/>
      <c r="M131" s="560"/>
      <c r="N131" s="560"/>
      <c r="O131" s="560"/>
      <c r="P131" s="560"/>
      <c r="Q131" s="560"/>
      <c r="R131" s="560"/>
      <c r="S131" s="560"/>
      <c r="T131" s="560"/>
      <c r="U131" s="560"/>
      <c r="V131" s="560"/>
      <c r="W131" s="560"/>
      <c r="X131" s="560"/>
      <c r="Y131" s="560"/>
      <c r="Z131" s="560"/>
      <c r="AA131" s="560"/>
      <c r="AB131" s="560"/>
      <c r="AC131" s="560"/>
      <c r="AD131" s="560"/>
      <c r="AE131" s="560"/>
      <c r="AF131" s="560"/>
      <c r="AG131" s="560"/>
      <c r="AH131" s="560"/>
      <c r="AI131" s="560"/>
      <c r="AJ131" s="560"/>
      <c r="AK131" s="560"/>
      <c r="AL131" s="560"/>
      <c r="AM131" s="560"/>
      <c r="AN131" s="560"/>
      <c r="AO131" s="560"/>
      <c r="AP131" s="560"/>
      <c r="AQ131" s="560"/>
      <c r="AR131" s="560"/>
      <c r="AS131" s="560"/>
      <c r="AT131" s="560"/>
      <c r="AU131" s="560"/>
      <c r="AV131" s="560"/>
      <c r="AW131" s="560"/>
      <c r="AX131" s="560"/>
      <c r="AY131" s="560"/>
      <c r="AZ131" s="560"/>
      <c r="BA131" s="560"/>
      <c r="BB131" s="560"/>
      <c r="BC131" s="560"/>
      <c r="BD131" s="560"/>
      <c r="BE131" s="560"/>
      <c r="BF131" s="560"/>
      <c r="BG131" s="560"/>
      <c r="BH131" s="560"/>
      <c r="BI131" s="560"/>
      <c r="BJ131" s="560"/>
      <c r="BK131" s="560"/>
      <c r="BL131" s="560"/>
      <c r="BM131" s="560"/>
      <c r="BN131" s="560"/>
      <c r="BO131" s="560"/>
      <c r="BP131" s="560"/>
      <c r="BQ131" s="560"/>
      <c r="BR131" s="560"/>
      <c r="BS131" s="560"/>
      <c r="BT131" s="560"/>
      <c r="BU131" s="560"/>
      <c r="BV131" s="560"/>
      <c r="BW131" s="560"/>
      <c r="BX131" s="560"/>
      <c r="BY131" s="560"/>
      <c r="BZ131" s="560"/>
      <c r="CA131" s="560"/>
      <c r="CB131" s="560"/>
      <c r="CC131" s="560"/>
      <c r="CD131" s="560"/>
      <c r="CE131" s="560"/>
      <c r="CF131" s="560"/>
      <c r="CG131" s="560"/>
      <c r="CH131" s="560"/>
      <c r="CI131" s="560"/>
      <c r="CJ131" s="560"/>
      <c r="CK131" s="560"/>
      <c r="CL131" s="560"/>
      <c r="CM131" s="560"/>
      <c r="CN131" s="560"/>
      <c r="CO131" s="560"/>
      <c r="CP131" s="560"/>
      <c r="CQ131" s="560"/>
      <c r="CR131" s="560"/>
      <c r="CS131" s="560"/>
      <c r="CT131" s="560"/>
      <c r="CU131" s="560"/>
      <c r="CV131" s="560"/>
      <c r="CW131" s="560"/>
      <c r="CX131" s="560"/>
      <c r="CY131" s="560"/>
      <c r="CZ131" s="560"/>
      <c r="DA131" s="560"/>
      <c r="DB131" s="560"/>
      <c r="DC131" s="560"/>
      <c r="DD131" s="560"/>
      <c r="DE131" s="560"/>
      <c r="DF131" s="560"/>
      <c r="DG131" s="560"/>
      <c r="DH131" s="560"/>
      <c r="DI131" s="560"/>
      <c r="DJ131" s="560"/>
      <c r="DK131" s="560"/>
      <c r="DL131" s="560"/>
      <c r="DM131" s="560"/>
      <c r="DN131" s="560"/>
      <c r="DO131" s="560"/>
      <c r="DP131" s="560"/>
      <c r="DQ131" s="560"/>
      <c r="DR131" s="560"/>
      <c r="DS131" s="560"/>
      <c r="DT131" s="560"/>
      <c r="DU131" s="560"/>
      <c r="DV131" s="560"/>
      <c r="DW131" s="560"/>
      <c r="DX131" s="560"/>
      <c r="DY131" s="560"/>
      <c r="DZ131" s="560"/>
      <c r="EA131" s="560"/>
      <c r="EB131" s="560"/>
      <c r="EC131" s="560"/>
      <c r="ED131" s="560"/>
      <c r="EE131" s="560"/>
      <c r="EF131" s="560"/>
      <c r="EG131" s="560"/>
      <c r="EH131" s="560"/>
      <c r="EI131" s="560"/>
      <c r="EJ131" s="558"/>
    </row>
    <row r="132" spans="1:140" s="502" customFormat="1" ht="18" customHeight="1" x14ac:dyDescent="0.3">
      <c r="A132" s="451">
        <v>124</v>
      </c>
      <c r="B132" s="455" t="s">
        <v>1150</v>
      </c>
      <c r="C132" s="453" t="s">
        <v>502</v>
      </c>
      <c r="D132" s="454">
        <v>675</v>
      </c>
      <c r="E132" s="424" t="s">
        <v>978</v>
      </c>
      <c r="F132" s="454" t="s">
        <v>1111</v>
      </c>
      <c r="G132" s="424" t="s">
        <v>1260</v>
      </c>
      <c r="H132" s="455" t="s">
        <v>503</v>
      </c>
      <c r="I132" s="453"/>
      <c r="J132" s="453"/>
      <c r="K132" s="456"/>
      <c r="L132" s="549"/>
      <c r="M132" s="560"/>
      <c r="N132" s="560"/>
      <c r="O132" s="560"/>
      <c r="P132" s="560"/>
      <c r="Q132" s="560"/>
      <c r="R132" s="560"/>
      <c r="S132" s="560"/>
      <c r="T132" s="560"/>
      <c r="U132" s="560"/>
      <c r="V132" s="560"/>
      <c r="W132" s="560"/>
      <c r="X132" s="560"/>
      <c r="Y132" s="560"/>
      <c r="Z132" s="560"/>
      <c r="AA132" s="560"/>
      <c r="AB132" s="560"/>
      <c r="AC132" s="560"/>
      <c r="AD132" s="560"/>
      <c r="AE132" s="560"/>
      <c r="AF132" s="560"/>
      <c r="AG132" s="560"/>
      <c r="AH132" s="560"/>
      <c r="AI132" s="560"/>
      <c r="AJ132" s="560"/>
      <c r="AK132" s="560"/>
      <c r="AL132" s="560"/>
      <c r="AM132" s="560"/>
      <c r="AN132" s="560"/>
      <c r="AO132" s="560"/>
      <c r="AP132" s="560"/>
      <c r="AQ132" s="560"/>
      <c r="AR132" s="560"/>
      <c r="AS132" s="560"/>
      <c r="AT132" s="560"/>
      <c r="AU132" s="560"/>
      <c r="AV132" s="560"/>
      <c r="AW132" s="560"/>
      <c r="AX132" s="560"/>
      <c r="AY132" s="560"/>
      <c r="AZ132" s="560"/>
      <c r="BA132" s="560"/>
      <c r="BB132" s="560"/>
      <c r="BC132" s="560"/>
      <c r="BD132" s="560"/>
      <c r="BE132" s="560"/>
      <c r="BF132" s="560"/>
      <c r="BG132" s="560"/>
      <c r="BH132" s="560"/>
      <c r="BI132" s="560"/>
      <c r="BJ132" s="560"/>
      <c r="BK132" s="560"/>
      <c r="BL132" s="560"/>
      <c r="BM132" s="560"/>
      <c r="BN132" s="560"/>
      <c r="BO132" s="560"/>
      <c r="BP132" s="560"/>
      <c r="BQ132" s="560"/>
      <c r="BR132" s="560"/>
      <c r="BS132" s="560"/>
      <c r="BT132" s="560"/>
      <c r="BU132" s="560"/>
      <c r="BV132" s="560"/>
      <c r="BW132" s="560"/>
      <c r="BX132" s="560"/>
      <c r="BY132" s="560"/>
      <c r="BZ132" s="560"/>
      <c r="CA132" s="560"/>
      <c r="CB132" s="560"/>
      <c r="CC132" s="560"/>
      <c r="CD132" s="560"/>
      <c r="CE132" s="560"/>
      <c r="CF132" s="560"/>
      <c r="CG132" s="560"/>
      <c r="CH132" s="560"/>
      <c r="CI132" s="560"/>
      <c r="CJ132" s="560"/>
      <c r="CK132" s="560"/>
      <c r="CL132" s="560"/>
      <c r="CM132" s="560"/>
      <c r="CN132" s="560"/>
      <c r="CO132" s="560"/>
      <c r="CP132" s="560"/>
      <c r="CQ132" s="560"/>
      <c r="CR132" s="560"/>
      <c r="CS132" s="560"/>
      <c r="CT132" s="560"/>
      <c r="CU132" s="560"/>
      <c r="CV132" s="560"/>
      <c r="CW132" s="560"/>
      <c r="CX132" s="560"/>
      <c r="CY132" s="560"/>
      <c r="CZ132" s="560"/>
      <c r="DA132" s="560"/>
      <c r="DB132" s="560"/>
      <c r="DC132" s="560"/>
      <c r="DD132" s="560"/>
      <c r="DE132" s="560"/>
      <c r="DF132" s="560"/>
      <c r="DG132" s="560"/>
      <c r="DH132" s="560"/>
      <c r="DI132" s="560"/>
      <c r="DJ132" s="560"/>
      <c r="DK132" s="560"/>
      <c r="DL132" s="560"/>
      <c r="DM132" s="560"/>
      <c r="DN132" s="560"/>
      <c r="DO132" s="560"/>
      <c r="DP132" s="560"/>
      <c r="DQ132" s="560"/>
      <c r="DR132" s="560"/>
      <c r="DS132" s="560"/>
      <c r="DT132" s="560"/>
      <c r="DU132" s="560"/>
      <c r="DV132" s="560"/>
      <c r="DW132" s="560"/>
      <c r="DX132" s="560"/>
      <c r="DY132" s="560"/>
      <c r="DZ132" s="560"/>
      <c r="EA132" s="560"/>
      <c r="EB132" s="560"/>
      <c r="EC132" s="560"/>
      <c r="ED132" s="560"/>
      <c r="EE132" s="560"/>
      <c r="EF132" s="560"/>
      <c r="EG132" s="560"/>
      <c r="EH132" s="560"/>
      <c r="EI132" s="560"/>
      <c r="EJ132" s="558"/>
    </row>
    <row r="133" spans="1:140" s="502" customFormat="1" ht="18" customHeight="1" x14ac:dyDescent="0.3">
      <c r="A133" s="451">
        <v>125</v>
      </c>
      <c r="B133" s="455" t="s">
        <v>1150</v>
      </c>
      <c r="C133" s="453" t="s">
        <v>502</v>
      </c>
      <c r="D133" s="454">
        <v>3200</v>
      </c>
      <c r="E133" s="424" t="s">
        <v>979</v>
      </c>
      <c r="F133" s="454" t="s">
        <v>1112</v>
      </c>
      <c r="G133" s="424" t="s">
        <v>1261</v>
      </c>
      <c r="H133" s="455" t="s">
        <v>504</v>
      </c>
      <c r="I133" s="453"/>
      <c r="J133" s="453"/>
      <c r="K133" s="456"/>
      <c r="L133" s="549"/>
      <c r="M133" s="560"/>
      <c r="N133" s="560"/>
      <c r="O133" s="560"/>
      <c r="P133" s="560"/>
      <c r="Q133" s="560"/>
      <c r="R133" s="560"/>
      <c r="S133" s="560"/>
      <c r="T133" s="560"/>
      <c r="U133" s="560"/>
      <c r="V133" s="560"/>
      <c r="W133" s="560"/>
      <c r="X133" s="560"/>
      <c r="Y133" s="560"/>
      <c r="Z133" s="560"/>
      <c r="AA133" s="560"/>
      <c r="AB133" s="560"/>
      <c r="AC133" s="560"/>
      <c r="AD133" s="560"/>
      <c r="AE133" s="560"/>
      <c r="AF133" s="560"/>
      <c r="AG133" s="560"/>
      <c r="AH133" s="560"/>
      <c r="AI133" s="560"/>
      <c r="AJ133" s="560"/>
      <c r="AK133" s="560"/>
      <c r="AL133" s="560"/>
      <c r="AM133" s="560"/>
      <c r="AN133" s="560"/>
      <c r="AO133" s="560"/>
      <c r="AP133" s="560"/>
      <c r="AQ133" s="560"/>
      <c r="AR133" s="560"/>
      <c r="AS133" s="560"/>
      <c r="AT133" s="560"/>
      <c r="AU133" s="560"/>
      <c r="AV133" s="560"/>
      <c r="AW133" s="560"/>
      <c r="AX133" s="560"/>
      <c r="AY133" s="560"/>
      <c r="AZ133" s="560"/>
      <c r="BA133" s="560"/>
      <c r="BB133" s="560"/>
      <c r="BC133" s="560"/>
      <c r="BD133" s="560"/>
      <c r="BE133" s="560"/>
      <c r="BF133" s="560"/>
      <c r="BG133" s="560"/>
      <c r="BH133" s="560"/>
      <c r="BI133" s="560"/>
      <c r="BJ133" s="560"/>
      <c r="BK133" s="560"/>
      <c r="BL133" s="560"/>
      <c r="BM133" s="560"/>
      <c r="BN133" s="560"/>
      <c r="BO133" s="560"/>
      <c r="BP133" s="560"/>
      <c r="BQ133" s="560"/>
      <c r="BR133" s="560"/>
      <c r="BS133" s="560"/>
      <c r="BT133" s="560"/>
      <c r="BU133" s="560"/>
      <c r="BV133" s="560"/>
      <c r="BW133" s="560"/>
      <c r="BX133" s="560"/>
      <c r="BY133" s="560"/>
      <c r="BZ133" s="560"/>
      <c r="CA133" s="560"/>
      <c r="CB133" s="560"/>
      <c r="CC133" s="560"/>
      <c r="CD133" s="560"/>
      <c r="CE133" s="560"/>
      <c r="CF133" s="560"/>
      <c r="CG133" s="560"/>
      <c r="CH133" s="560"/>
      <c r="CI133" s="560"/>
      <c r="CJ133" s="560"/>
      <c r="CK133" s="560"/>
      <c r="CL133" s="560"/>
      <c r="CM133" s="560"/>
      <c r="CN133" s="560"/>
      <c r="CO133" s="560"/>
      <c r="CP133" s="560"/>
      <c r="CQ133" s="560"/>
      <c r="CR133" s="560"/>
      <c r="CS133" s="560"/>
      <c r="CT133" s="560"/>
      <c r="CU133" s="560"/>
      <c r="CV133" s="560"/>
      <c r="CW133" s="560"/>
      <c r="CX133" s="560"/>
      <c r="CY133" s="560"/>
      <c r="CZ133" s="560"/>
      <c r="DA133" s="560"/>
      <c r="DB133" s="560"/>
      <c r="DC133" s="560"/>
      <c r="DD133" s="560"/>
      <c r="DE133" s="560"/>
      <c r="DF133" s="560"/>
      <c r="DG133" s="560"/>
      <c r="DH133" s="560"/>
      <c r="DI133" s="560"/>
      <c r="DJ133" s="560"/>
      <c r="DK133" s="560"/>
      <c r="DL133" s="560"/>
      <c r="DM133" s="560"/>
      <c r="DN133" s="560"/>
      <c r="DO133" s="560"/>
      <c r="DP133" s="560"/>
      <c r="DQ133" s="560"/>
      <c r="DR133" s="560"/>
      <c r="DS133" s="560"/>
      <c r="DT133" s="560"/>
      <c r="DU133" s="560"/>
      <c r="DV133" s="560"/>
      <c r="DW133" s="560"/>
      <c r="DX133" s="560"/>
      <c r="DY133" s="560"/>
      <c r="DZ133" s="560"/>
      <c r="EA133" s="560"/>
      <c r="EB133" s="560"/>
      <c r="EC133" s="560"/>
      <c r="ED133" s="560"/>
      <c r="EE133" s="560"/>
      <c r="EF133" s="560"/>
      <c r="EG133" s="560"/>
      <c r="EH133" s="560"/>
      <c r="EI133" s="560"/>
      <c r="EJ133" s="558"/>
    </row>
    <row r="134" spans="1:140" s="502" customFormat="1" ht="18" customHeight="1" x14ac:dyDescent="0.3">
      <c r="A134" s="451">
        <v>126</v>
      </c>
      <c r="B134" s="455" t="s">
        <v>1150</v>
      </c>
      <c r="C134" s="453" t="s">
        <v>502</v>
      </c>
      <c r="D134" s="454">
        <v>3300</v>
      </c>
      <c r="E134" s="424" t="s">
        <v>980</v>
      </c>
      <c r="F134" s="454" t="s">
        <v>1113</v>
      </c>
      <c r="G134" s="424" t="s">
        <v>1262</v>
      </c>
      <c r="H134" s="455" t="s">
        <v>505</v>
      </c>
      <c r="I134" s="453"/>
      <c r="J134" s="453"/>
      <c r="K134" s="456"/>
      <c r="L134" s="549"/>
      <c r="M134" s="560"/>
      <c r="N134" s="560"/>
      <c r="O134" s="560"/>
      <c r="P134" s="560"/>
      <c r="Q134" s="560"/>
      <c r="R134" s="560"/>
      <c r="S134" s="560"/>
      <c r="T134" s="560"/>
      <c r="U134" s="560"/>
      <c r="V134" s="560"/>
      <c r="W134" s="560"/>
      <c r="X134" s="560"/>
      <c r="Y134" s="560"/>
      <c r="Z134" s="560"/>
      <c r="AA134" s="560"/>
      <c r="AB134" s="560"/>
      <c r="AC134" s="560"/>
      <c r="AD134" s="560"/>
      <c r="AE134" s="560"/>
      <c r="AF134" s="560"/>
      <c r="AG134" s="560"/>
      <c r="AH134" s="560"/>
      <c r="AI134" s="560"/>
      <c r="AJ134" s="560"/>
      <c r="AK134" s="560"/>
      <c r="AL134" s="560"/>
      <c r="AM134" s="560"/>
      <c r="AN134" s="560"/>
      <c r="AO134" s="560"/>
      <c r="AP134" s="560"/>
      <c r="AQ134" s="560"/>
      <c r="AR134" s="560"/>
      <c r="AS134" s="560"/>
      <c r="AT134" s="560"/>
      <c r="AU134" s="560"/>
      <c r="AV134" s="560"/>
      <c r="AW134" s="560"/>
      <c r="AX134" s="560"/>
      <c r="AY134" s="560"/>
      <c r="AZ134" s="560"/>
      <c r="BA134" s="560"/>
      <c r="BB134" s="560"/>
      <c r="BC134" s="560"/>
      <c r="BD134" s="560"/>
      <c r="BE134" s="560"/>
      <c r="BF134" s="560"/>
      <c r="BG134" s="560"/>
      <c r="BH134" s="560"/>
      <c r="BI134" s="560"/>
      <c r="BJ134" s="560"/>
      <c r="BK134" s="560"/>
      <c r="BL134" s="560"/>
      <c r="BM134" s="560"/>
      <c r="BN134" s="560"/>
      <c r="BO134" s="560"/>
      <c r="BP134" s="560"/>
      <c r="BQ134" s="560"/>
      <c r="BR134" s="560"/>
      <c r="BS134" s="560"/>
      <c r="BT134" s="560"/>
      <c r="BU134" s="560"/>
      <c r="BV134" s="560"/>
      <c r="BW134" s="560"/>
      <c r="BX134" s="560"/>
      <c r="BY134" s="560"/>
      <c r="BZ134" s="560"/>
      <c r="CA134" s="560"/>
      <c r="CB134" s="560"/>
      <c r="CC134" s="560"/>
      <c r="CD134" s="560"/>
      <c r="CE134" s="560"/>
      <c r="CF134" s="560"/>
      <c r="CG134" s="560"/>
      <c r="CH134" s="560"/>
      <c r="CI134" s="560"/>
      <c r="CJ134" s="560"/>
      <c r="CK134" s="560"/>
      <c r="CL134" s="560"/>
      <c r="CM134" s="560"/>
      <c r="CN134" s="560"/>
      <c r="CO134" s="560"/>
      <c r="CP134" s="560"/>
      <c r="CQ134" s="560"/>
      <c r="CR134" s="560"/>
      <c r="CS134" s="560"/>
      <c r="CT134" s="560"/>
      <c r="CU134" s="560"/>
      <c r="CV134" s="560"/>
      <c r="CW134" s="560"/>
      <c r="CX134" s="560"/>
      <c r="CY134" s="560"/>
      <c r="CZ134" s="560"/>
      <c r="DA134" s="560"/>
      <c r="DB134" s="560"/>
      <c r="DC134" s="560"/>
      <c r="DD134" s="560"/>
      <c r="DE134" s="560"/>
      <c r="DF134" s="560"/>
      <c r="DG134" s="560"/>
      <c r="DH134" s="560"/>
      <c r="DI134" s="560"/>
      <c r="DJ134" s="560"/>
      <c r="DK134" s="560"/>
      <c r="DL134" s="560"/>
      <c r="DM134" s="560"/>
      <c r="DN134" s="560"/>
      <c r="DO134" s="560"/>
      <c r="DP134" s="560"/>
      <c r="DQ134" s="560"/>
      <c r="DR134" s="560"/>
      <c r="DS134" s="560"/>
      <c r="DT134" s="560"/>
      <c r="DU134" s="560"/>
      <c r="DV134" s="560"/>
      <c r="DW134" s="560"/>
      <c r="DX134" s="560"/>
      <c r="DY134" s="560"/>
      <c r="DZ134" s="560"/>
      <c r="EA134" s="560"/>
      <c r="EB134" s="560"/>
      <c r="EC134" s="560"/>
      <c r="ED134" s="560"/>
      <c r="EE134" s="560"/>
      <c r="EF134" s="560"/>
      <c r="EG134" s="560"/>
      <c r="EH134" s="560"/>
      <c r="EI134" s="560"/>
      <c r="EJ134" s="558"/>
    </row>
    <row r="135" spans="1:140" s="502" customFormat="1" ht="18" customHeight="1" x14ac:dyDescent="0.3">
      <c r="A135" s="451">
        <v>127</v>
      </c>
      <c r="B135" s="455" t="s">
        <v>1150</v>
      </c>
      <c r="C135" s="453" t="s">
        <v>502</v>
      </c>
      <c r="D135" s="454">
        <v>3478.55</v>
      </c>
      <c r="E135" s="424" t="s">
        <v>981</v>
      </c>
      <c r="F135" s="454" t="s">
        <v>1114</v>
      </c>
      <c r="G135" s="424" t="s">
        <v>1263</v>
      </c>
      <c r="H135" s="455" t="s">
        <v>505</v>
      </c>
      <c r="I135" s="453"/>
      <c r="J135" s="453"/>
      <c r="K135" s="456"/>
      <c r="L135" s="549"/>
      <c r="M135" s="560"/>
      <c r="N135" s="560"/>
      <c r="O135" s="560"/>
      <c r="P135" s="560"/>
      <c r="Q135" s="560"/>
      <c r="R135" s="560"/>
      <c r="S135" s="560"/>
      <c r="T135" s="560"/>
      <c r="U135" s="560"/>
      <c r="V135" s="560"/>
      <c r="W135" s="560"/>
      <c r="X135" s="560"/>
      <c r="Y135" s="560"/>
      <c r="Z135" s="560"/>
      <c r="AA135" s="560"/>
      <c r="AB135" s="560"/>
      <c r="AC135" s="560"/>
      <c r="AD135" s="560"/>
      <c r="AE135" s="560"/>
      <c r="AF135" s="560"/>
      <c r="AG135" s="560"/>
      <c r="AH135" s="560"/>
      <c r="AI135" s="560"/>
      <c r="AJ135" s="560"/>
      <c r="AK135" s="560"/>
      <c r="AL135" s="560"/>
      <c r="AM135" s="560"/>
      <c r="AN135" s="560"/>
      <c r="AO135" s="560"/>
      <c r="AP135" s="560"/>
      <c r="AQ135" s="560"/>
      <c r="AR135" s="560"/>
      <c r="AS135" s="560"/>
      <c r="AT135" s="560"/>
      <c r="AU135" s="560"/>
      <c r="AV135" s="560"/>
      <c r="AW135" s="560"/>
      <c r="AX135" s="560"/>
      <c r="AY135" s="560"/>
      <c r="AZ135" s="560"/>
      <c r="BA135" s="560"/>
      <c r="BB135" s="560"/>
      <c r="BC135" s="560"/>
      <c r="BD135" s="560"/>
      <c r="BE135" s="560"/>
      <c r="BF135" s="560"/>
      <c r="BG135" s="560"/>
      <c r="BH135" s="560"/>
      <c r="BI135" s="560"/>
      <c r="BJ135" s="560"/>
      <c r="BK135" s="560"/>
      <c r="BL135" s="560"/>
      <c r="BM135" s="560"/>
      <c r="BN135" s="560"/>
      <c r="BO135" s="560"/>
      <c r="BP135" s="560"/>
      <c r="BQ135" s="560"/>
      <c r="BR135" s="560"/>
      <c r="BS135" s="560"/>
      <c r="BT135" s="560"/>
      <c r="BU135" s="560"/>
      <c r="BV135" s="560"/>
      <c r="BW135" s="560"/>
      <c r="BX135" s="560"/>
      <c r="BY135" s="560"/>
      <c r="BZ135" s="560"/>
      <c r="CA135" s="560"/>
      <c r="CB135" s="560"/>
      <c r="CC135" s="560"/>
      <c r="CD135" s="560"/>
      <c r="CE135" s="560"/>
      <c r="CF135" s="560"/>
      <c r="CG135" s="560"/>
      <c r="CH135" s="560"/>
      <c r="CI135" s="560"/>
      <c r="CJ135" s="560"/>
      <c r="CK135" s="560"/>
      <c r="CL135" s="560"/>
      <c r="CM135" s="560"/>
      <c r="CN135" s="560"/>
      <c r="CO135" s="560"/>
      <c r="CP135" s="560"/>
      <c r="CQ135" s="560"/>
      <c r="CR135" s="560"/>
      <c r="CS135" s="560"/>
      <c r="CT135" s="560"/>
      <c r="CU135" s="560"/>
      <c r="CV135" s="560"/>
      <c r="CW135" s="560"/>
      <c r="CX135" s="560"/>
      <c r="CY135" s="560"/>
      <c r="CZ135" s="560"/>
      <c r="DA135" s="560"/>
      <c r="DB135" s="560"/>
      <c r="DC135" s="560"/>
      <c r="DD135" s="560"/>
      <c r="DE135" s="560"/>
      <c r="DF135" s="560"/>
      <c r="DG135" s="560"/>
      <c r="DH135" s="560"/>
      <c r="DI135" s="560"/>
      <c r="DJ135" s="560"/>
      <c r="DK135" s="560"/>
      <c r="DL135" s="560"/>
      <c r="DM135" s="560"/>
      <c r="DN135" s="560"/>
      <c r="DO135" s="560"/>
      <c r="DP135" s="560"/>
      <c r="DQ135" s="560"/>
      <c r="DR135" s="560"/>
      <c r="DS135" s="560"/>
      <c r="DT135" s="560"/>
      <c r="DU135" s="560"/>
      <c r="DV135" s="560"/>
      <c r="DW135" s="560"/>
      <c r="DX135" s="560"/>
      <c r="DY135" s="560"/>
      <c r="DZ135" s="560"/>
      <c r="EA135" s="560"/>
      <c r="EB135" s="560"/>
      <c r="EC135" s="560"/>
      <c r="ED135" s="560"/>
      <c r="EE135" s="560"/>
      <c r="EF135" s="560"/>
      <c r="EG135" s="560"/>
      <c r="EH135" s="560"/>
      <c r="EI135" s="560"/>
      <c r="EJ135" s="558"/>
    </row>
    <row r="136" spans="1:140" s="502" customFormat="1" ht="18" customHeight="1" x14ac:dyDescent="0.3">
      <c r="A136" s="451">
        <v>128</v>
      </c>
      <c r="B136" s="455" t="s">
        <v>1150</v>
      </c>
      <c r="C136" s="453" t="s">
        <v>502</v>
      </c>
      <c r="D136" s="454">
        <v>3000</v>
      </c>
      <c r="E136" s="424" t="s">
        <v>982</v>
      </c>
      <c r="F136" s="454" t="s">
        <v>1115</v>
      </c>
      <c r="G136" s="424" t="s">
        <v>1264</v>
      </c>
      <c r="H136" s="455" t="s">
        <v>505</v>
      </c>
      <c r="I136" s="453"/>
      <c r="J136" s="453"/>
      <c r="K136" s="456"/>
      <c r="L136" s="549"/>
      <c r="M136" s="560"/>
      <c r="N136" s="560"/>
      <c r="O136" s="560"/>
      <c r="P136" s="560"/>
      <c r="Q136" s="560"/>
      <c r="R136" s="560"/>
      <c r="S136" s="560"/>
      <c r="T136" s="560"/>
      <c r="U136" s="560"/>
      <c r="V136" s="560"/>
      <c r="W136" s="560"/>
      <c r="X136" s="560"/>
      <c r="Y136" s="560"/>
      <c r="Z136" s="560"/>
      <c r="AA136" s="560"/>
      <c r="AB136" s="560"/>
      <c r="AC136" s="560"/>
      <c r="AD136" s="560"/>
      <c r="AE136" s="560"/>
      <c r="AF136" s="560"/>
      <c r="AG136" s="560"/>
      <c r="AH136" s="560"/>
      <c r="AI136" s="560"/>
      <c r="AJ136" s="560"/>
      <c r="AK136" s="560"/>
      <c r="AL136" s="560"/>
      <c r="AM136" s="560"/>
      <c r="AN136" s="560"/>
      <c r="AO136" s="560"/>
      <c r="AP136" s="560"/>
      <c r="AQ136" s="560"/>
      <c r="AR136" s="560"/>
      <c r="AS136" s="560"/>
      <c r="AT136" s="560"/>
      <c r="AU136" s="560"/>
      <c r="AV136" s="560"/>
      <c r="AW136" s="560"/>
      <c r="AX136" s="560"/>
      <c r="AY136" s="560"/>
      <c r="AZ136" s="560"/>
      <c r="BA136" s="560"/>
      <c r="BB136" s="560"/>
      <c r="BC136" s="560"/>
      <c r="BD136" s="560"/>
      <c r="BE136" s="560"/>
      <c r="BF136" s="560"/>
      <c r="BG136" s="560"/>
      <c r="BH136" s="560"/>
      <c r="BI136" s="560"/>
      <c r="BJ136" s="560"/>
      <c r="BK136" s="560"/>
      <c r="BL136" s="560"/>
      <c r="BM136" s="560"/>
      <c r="BN136" s="560"/>
      <c r="BO136" s="560"/>
      <c r="BP136" s="560"/>
      <c r="BQ136" s="560"/>
      <c r="BR136" s="560"/>
      <c r="BS136" s="560"/>
      <c r="BT136" s="560"/>
      <c r="BU136" s="560"/>
      <c r="BV136" s="560"/>
      <c r="BW136" s="560"/>
      <c r="BX136" s="560"/>
      <c r="BY136" s="560"/>
      <c r="BZ136" s="560"/>
      <c r="CA136" s="560"/>
      <c r="CB136" s="560"/>
      <c r="CC136" s="560"/>
      <c r="CD136" s="560"/>
      <c r="CE136" s="560"/>
      <c r="CF136" s="560"/>
      <c r="CG136" s="560"/>
      <c r="CH136" s="560"/>
      <c r="CI136" s="560"/>
      <c r="CJ136" s="560"/>
      <c r="CK136" s="560"/>
      <c r="CL136" s="560"/>
      <c r="CM136" s="560"/>
      <c r="CN136" s="560"/>
      <c r="CO136" s="560"/>
      <c r="CP136" s="560"/>
      <c r="CQ136" s="560"/>
      <c r="CR136" s="560"/>
      <c r="CS136" s="560"/>
      <c r="CT136" s="560"/>
      <c r="CU136" s="560"/>
      <c r="CV136" s="560"/>
      <c r="CW136" s="560"/>
      <c r="CX136" s="560"/>
      <c r="CY136" s="560"/>
      <c r="CZ136" s="560"/>
      <c r="DA136" s="560"/>
      <c r="DB136" s="560"/>
      <c r="DC136" s="560"/>
      <c r="DD136" s="560"/>
      <c r="DE136" s="560"/>
      <c r="DF136" s="560"/>
      <c r="DG136" s="560"/>
      <c r="DH136" s="560"/>
      <c r="DI136" s="560"/>
      <c r="DJ136" s="560"/>
      <c r="DK136" s="560"/>
      <c r="DL136" s="560"/>
      <c r="DM136" s="560"/>
      <c r="DN136" s="560"/>
      <c r="DO136" s="560"/>
      <c r="DP136" s="560"/>
      <c r="DQ136" s="560"/>
      <c r="DR136" s="560"/>
      <c r="DS136" s="560"/>
      <c r="DT136" s="560"/>
      <c r="DU136" s="560"/>
      <c r="DV136" s="560"/>
      <c r="DW136" s="560"/>
      <c r="DX136" s="560"/>
      <c r="DY136" s="560"/>
      <c r="DZ136" s="560"/>
      <c r="EA136" s="560"/>
      <c r="EB136" s="560"/>
      <c r="EC136" s="560"/>
      <c r="ED136" s="560"/>
      <c r="EE136" s="560"/>
      <c r="EF136" s="560"/>
      <c r="EG136" s="560"/>
      <c r="EH136" s="560"/>
      <c r="EI136" s="560"/>
      <c r="EJ136" s="558"/>
    </row>
    <row r="137" spans="1:140" s="502" customFormat="1" ht="18" customHeight="1" x14ac:dyDescent="0.3">
      <c r="A137" s="451">
        <v>129</v>
      </c>
      <c r="B137" s="455" t="s">
        <v>1150</v>
      </c>
      <c r="C137" s="453" t="s">
        <v>502</v>
      </c>
      <c r="D137" s="454">
        <v>5000</v>
      </c>
      <c r="E137" s="424" t="s">
        <v>983</v>
      </c>
      <c r="F137" s="454" t="s">
        <v>1116</v>
      </c>
      <c r="G137" s="424" t="s">
        <v>1265</v>
      </c>
      <c r="H137" s="455" t="s">
        <v>503</v>
      </c>
      <c r="I137" s="453"/>
      <c r="J137" s="453"/>
      <c r="K137" s="456"/>
      <c r="L137" s="549"/>
      <c r="M137" s="560"/>
      <c r="N137" s="560"/>
      <c r="O137" s="560"/>
      <c r="P137" s="560"/>
      <c r="Q137" s="560"/>
      <c r="R137" s="560"/>
      <c r="S137" s="560"/>
      <c r="T137" s="560"/>
      <c r="U137" s="560"/>
      <c r="V137" s="560"/>
      <c r="W137" s="560"/>
      <c r="X137" s="560"/>
      <c r="Y137" s="560"/>
      <c r="Z137" s="560"/>
      <c r="AA137" s="560"/>
      <c r="AB137" s="560"/>
      <c r="AC137" s="560"/>
      <c r="AD137" s="560"/>
      <c r="AE137" s="560"/>
      <c r="AF137" s="560"/>
      <c r="AG137" s="560"/>
      <c r="AH137" s="560"/>
      <c r="AI137" s="560"/>
      <c r="AJ137" s="560"/>
      <c r="AK137" s="560"/>
      <c r="AL137" s="560"/>
      <c r="AM137" s="560"/>
      <c r="AN137" s="560"/>
      <c r="AO137" s="560"/>
      <c r="AP137" s="560"/>
      <c r="AQ137" s="560"/>
      <c r="AR137" s="560"/>
      <c r="AS137" s="560"/>
      <c r="AT137" s="560"/>
      <c r="AU137" s="560"/>
      <c r="AV137" s="560"/>
      <c r="AW137" s="560"/>
      <c r="AX137" s="560"/>
      <c r="AY137" s="560"/>
      <c r="AZ137" s="560"/>
      <c r="BA137" s="560"/>
      <c r="BB137" s="560"/>
      <c r="BC137" s="560"/>
      <c r="BD137" s="560"/>
      <c r="BE137" s="560"/>
      <c r="BF137" s="560"/>
      <c r="BG137" s="560"/>
      <c r="BH137" s="560"/>
      <c r="BI137" s="560"/>
      <c r="BJ137" s="560"/>
      <c r="BK137" s="560"/>
      <c r="BL137" s="560"/>
      <c r="BM137" s="560"/>
      <c r="BN137" s="560"/>
      <c r="BO137" s="560"/>
      <c r="BP137" s="560"/>
      <c r="BQ137" s="560"/>
      <c r="BR137" s="560"/>
      <c r="BS137" s="560"/>
      <c r="BT137" s="560"/>
      <c r="BU137" s="560"/>
      <c r="BV137" s="560"/>
      <c r="BW137" s="560"/>
      <c r="BX137" s="560"/>
      <c r="BY137" s="560"/>
      <c r="BZ137" s="560"/>
      <c r="CA137" s="560"/>
      <c r="CB137" s="560"/>
      <c r="CC137" s="560"/>
      <c r="CD137" s="560"/>
      <c r="CE137" s="560"/>
      <c r="CF137" s="560"/>
      <c r="CG137" s="560"/>
      <c r="CH137" s="560"/>
      <c r="CI137" s="560"/>
      <c r="CJ137" s="560"/>
      <c r="CK137" s="560"/>
      <c r="CL137" s="560"/>
      <c r="CM137" s="560"/>
      <c r="CN137" s="560"/>
      <c r="CO137" s="560"/>
      <c r="CP137" s="560"/>
      <c r="CQ137" s="560"/>
      <c r="CR137" s="560"/>
      <c r="CS137" s="560"/>
      <c r="CT137" s="560"/>
      <c r="CU137" s="560"/>
      <c r="CV137" s="560"/>
      <c r="CW137" s="560"/>
      <c r="CX137" s="560"/>
      <c r="CY137" s="560"/>
      <c r="CZ137" s="560"/>
      <c r="DA137" s="560"/>
      <c r="DB137" s="560"/>
      <c r="DC137" s="560"/>
      <c r="DD137" s="560"/>
      <c r="DE137" s="560"/>
      <c r="DF137" s="560"/>
      <c r="DG137" s="560"/>
      <c r="DH137" s="560"/>
      <c r="DI137" s="560"/>
      <c r="DJ137" s="560"/>
      <c r="DK137" s="560"/>
      <c r="DL137" s="560"/>
      <c r="DM137" s="560"/>
      <c r="DN137" s="560"/>
      <c r="DO137" s="560"/>
      <c r="DP137" s="560"/>
      <c r="DQ137" s="560"/>
      <c r="DR137" s="560"/>
      <c r="DS137" s="560"/>
      <c r="DT137" s="560"/>
      <c r="DU137" s="560"/>
      <c r="DV137" s="560"/>
      <c r="DW137" s="560"/>
      <c r="DX137" s="560"/>
      <c r="DY137" s="560"/>
      <c r="DZ137" s="560"/>
      <c r="EA137" s="560"/>
      <c r="EB137" s="560"/>
      <c r="EC137" s="560"/>
      <c r="ED137" s="560"/>
      <c r="EE137" s="560"/>
      <c r="EF137" s="560"/>
      <c r="EG137" s="560"/>
      <c r="EH137" s="560"/>
      <c r="EI137" s="560"/>
      <c r="EJ137" s="558"/>
    </row>
    <row r="138" spans="1:140" s="502" customFormat="1" ht="18" customHeight="1" x14ac:dyDescent="0.3">
      <c r="A138" s="451">
        <v>130</v>
      </c>
      <c r="B138" s="455" t="s">
        <v>1150</v>
      </c>
      <c r="C138" s="453" t="s">
        <v>502</v>
      </c>
      <c r="D138" s="454">
        <v>3000</v>
      </c>
      <c r="E138" s="424" t="s">
        <v>984</v>
      </c>
      <c r="F138" s="454" t="s">
        <v>1117</v>
      </c>
      <c r="G138" s="424" t="s">
        <v>1266</v>
      </c>
      <c r="H138" s="455" t="s">
        <v>503</v>
      </c>
      <c r="I138" s="453"/>
      <c r="J138" s="453"/>
      <c r="K138" s="456"/>
      <c r="L138" s="549"/>
      <c r="M138" s="560"/>
      <c r="N138" s="560"/>
      <c r="O138" s="560"/>
      <c r="P138" s="560"/>
      <c r="Q138" s="560"/>
      <c r="R138" s="560"/>
      <c r="S138" s="560"/>
      <c r="T138" s="560"/>
      <c r="U138" s="560"/>
      <c r="V138" s="560"/>
      <c r="W138" s="560"/>
      <c r="X138" s="560"/>
      <c r="Y138" s="560"/>
      <c r="Z138" s="560"/>
      <c r="AA138" s="560"/>
      <c r="AB138" s="560"/>
      <c r="AC138" s="560"/>
      <c r="AD138" s="560"/>
      <c r="AE138" s="560"/>
      <c r="AF138" s="560"/>
      <c r="AG138" s="560"/>
      <c r="AH138" s="560"/>
      <c r="AI138" s="560"/>
      <c r="AJ138" s="560"/>
      <c r="AK138" s="560"/>
      <c r="AL138" s="560"/>
      <c r="AM138" s="560"/>
      <c r="AN138" s="560"/>
      <c r="AO138" s="560"/>
      <c r="AP138" s="560"/>
      <c r="AQ138" s="560"/>
      <c r="AR138" s="560"/>
      <c r="AS138" s="560"/>
      <c r="AT138" s="560"/>
      <c r="AU138" s="560"/>
      <c r="AV138" s="560"/>
      <c r="AW138" s="560"/>
      <c r="AX138" s="560"/>
      <c r="AY138" s="560"/>
      <c r="AZ138" s="560"/>
      <c r="BA138" s="560"/>
      <c r="BB138" s="560"/>
      <c r="BC138" s="560"/>
      <c r="BD138" s="560"/>
      <c r="BE138" s="560"/>
      <c r="BF138" s="560"/>
      <c r="BG138" s="560"/>
      <c r="BH138" s="560"/>
      <c r="BI138" s="560"/>
      <c r="BJ138" s="560"/>
      <c r="BK138" s="560"/>
      <c r="BL138" s="560"/>
      <c r="BM138" s="560"/>
      <c r="BN138" s="560"/>
      <c r="BO138" s="560"/>
      <c r="BP138" s="560"/>
      <c r="BQ138" s="560"/>
      <c r="BR138" s="560"/>
      <c r="BS138" s="560"/>
      <c r="BT138" s="560"/>
      <c r="BU138" s="560"/>
      <c r="BV138" s="560"/>
      <c r="BW138" s="560"/>
      <c r="BX138" s="560"/>
      <c r="BY138" s="560"/>
      <c r="BZ138" s="560"/>
      <c r="CA138" s="560"/>
      <c r="CB138" s="560"/>
      <c r="CC138" s="560"/>
      <c r="CD138" s="560"/>
      <c r="CE138" s="560"/>
      <c r="CF138" s="560"/>
      <c r="CG138" s="560"/>
      <c r="CH138" s="560"/>
      <c r="CI138" s="560"/>
      <c r="CJ138" s="560"/>
      <c r="CK138" s="560"/>
      <c r="CL138" s="560"/>
      <c r="CM138" s="560"/>
      <c r="CN138" s="560"/>
      <c r="CO138" s="560"/>
      <c r="CP138" s="560"/>
      <c r="CQ138" s="560"/>
      <c r="CR138" s="560"/>
      <c r="CS138" s="560"/>
      <c r="CT138" s="560"/>
      <c r="CU138" s="560"/>
      <c r="CV138" s="560"/>
      <c r="CW138" s="560"/>
      <c r="CX138" s="560"/>
      <c r="CY138" s="560"/>
      <c r="CZ138" s="560"/>
      <c r="DA138" s="560"/>
      <c r="DB138" s="560"/>
      <c r="DC138" s="560"/>
      <c r="DD138" s="560"/>
      <c r="DE138" s="560"/>
      <c r="DF138" s="560"/>
      <c r="DG138" s="560"/>
      <c r="DH138" s="560"/>
      <c r="DI138" s="560"/>
      <c r="DJ138" s="560"/>
      <c r="DK138" s="560"/>
      <c r="DL138" s="560"/>
      <c r="DM138" s="560"/>
      <c r="DN138" s="560"/>
      <c r="DO138" s="560"/>
      <c r="DP138" s="560"/>
      <c r="DQ138" s="560"/>
      <c r="DR138" s="560"/>
      <c r="DS138" s="560"/>
      <c r="DT138" s="560"/>
      <c r="DU138" s="560"/>
      <c r="DV138" s="560"/>
      <c r="DW138" s="560"/>
      <c r="DX138" s="560"/>
      <c r="DY138" s="560"/>
      <c r="DZ138" s="560"/>
      <c r="EA138" s="560"/>
      <c r="EB138" s="560"/>
      <c r="EC138" s="560"/>
      <c r="ED138" s="560"/>
      <c r="EE138" s="560"/>
      <c r="EF138" s="560"/>
      <c r="EG138" s="560"/>
      <c r="EH138" s="560"/>
      <c r="EI138" s="560"/>
      <c r="EJ138" s="558"/>
    </row>
    <row r="139" spans="1:140" s="502" customFormat="1" ht="18" customHeight="1" x14ac:dyDescent="0.3">
      <c r="A139" s="451">
        <v>131</v>
      </c>
      <c r="B139" s="455" t="s">
        <v>1151</v>
      </c>
      <c r="C139" s="453" t="s">
        <v>502</v>
      </c>
      <c r="D139" s="454">
        <v>1900</v>
      </c>
      <c r="E139" s="424" t="s">
        <v>946</v>
      </c>
      <c r="F139" s="454" t="s">
        <v>1079</v>
      </c>
      <c r="G139" s="424" t="s">
        <v>1228</v>
      </c>
      <c r="H139" s="455" t="s">
        <v>503</v>
      </c>
      <c r="I139" s="453"/>
      <c r="J139" s="453"/>
      <c r="K139" s="456"/>
      <c r="L139" s="549"/>
      <c r="M139" s="560"/>
      <c r="N139" s="560"/>
      <c r="O139" s="560"/>
      <c r="P139" s="560"/>
      <c r="Q139" s="560"/>
      <c r="R139" s="560"/>
      <c r="S139" s="560"/>
      <c r="T139" s="560"/>
      <c r="U139" s="560"/>
      <c r="V139" s="560"/>
      <c r="W139" s="560"/>
      <c r="X139" s="560"/>
      <c r="Y139" s="560"/>
      <c r="Z139" s="560"/>
      <c r="AA139" s="560"/>
      <c r="AB139" s="560"/>
      <c r="AC139" s="560"/>
      <c r="AD139" s="560"/>
      <c r="AE139" s="560"/>
      <c r="AF139" s="560"/>
      <c r="AG139" s="560"/>
      <c r="AH139" s="560"/>
      <c r="AI139" s="560"/>
      <c r="AJ139" s="560"/>
      <c r="AK139" s="560"/>
      <c r="AL139" s="560"/>
      <c r="AM139" s="560"/>
      <c r="AN139" s="560"/>
      <c r="AO139" s="560"/>
      <c r="AP139" s="560"/>
      <c r="AQ139" s="560"/>
      <c r="AR139" s="560"/>
      <c r="AS139" s="560"/>
      <c r="AT139" s="560"/>
      <c r="AU139" s="560"/>
      <c r="AV139" s="560"/>
      <c r="AW139" s="560"/>
      <c r="AX139" s="560"/>
      <c r="AY139" s="560"/>
      <c r="AZ139" s="560"/>
      <c r="BA139" s="560"/>
      <c r="BB139" s="560"/>
      <c r="BC139" s="560"/>
      <c r="BD139" s="560"/>
      <c r="BE139" s="560"/>
      <c r="BF139" s="560"/>
      <c r="BG139" s="560"/>
      <c r="BH139" s="560"/>
      <c r="BI139" s="560"/>
      <c r="BJ139" s="560"/>
      <c r="BK139" s="560"/>
      <c r="BL139" s="560"/>
      <c r="BM139" s="560"/>
      <c r="BN139" s="560"/>
      <c r="BO139" s="560"/>
      <c r="BP139" s="560"/>
      <c r="BQ139" s="560"/>
      <c r="BR139" s="560"/>
      <c r="BS139" s="560"/>
      <c r="BT139" s="560"/>
      <c r="BU139" s="560"/>
      <c r="BV139" s="560"/>
      <c r="BW139" s="560"/>
      <c r="BX139" s="560"/>
      <c r="BY139" s="560"/>
      <c r="BZ139" s="560"/>
      <c r="CA139" s="560"/>
      <c r="CB139" s="560"/>
      <c r="CC139" s="560"/>
      <c r="CD139" s="560"/>
      <c r="CE139" s="560"/>
      <c r="CF139" s="560"/>
      <c r="CG139" s="560"/>
      <c r="CH139" s="560"/>
      <c r="CI139" s="560"/>
      <c r="CJ139" s="560"/>
      <c r="CK139" s="560"/>
      <c r="CL139" s="560"/>
      <c r="CM139" s="560"/>
      <c r="CN139" s="560"/>
      <c r="CO139" s="560"/>
      <c r="CP139" s="560"/>
      <c r="CQ139" s="560"/>
      <c r="CR139" s="560"/>
      <c r="CS139" s="560"/>
      <c r="CT139" s="560"/>
      <c r="CU139" s="560"/>
      <c r="CV139" s="560"/>
      <c r="CW139" s="560"/>
      <c r="CX139" s="560"/>
      <c r="CY139" s="560"/>
      <c r="CZ139" s="560"/>
      <c r="DA139" s="560"/>
      <c r="DB139" s="560"/>
      <c r="DC139" s="560"/>
      <c r="DD139" s="560"/>
      <c r="DE139" s="560"/>
      <c r="DF139" s="560"/>
      <c r="DG139" s="560"/>
      <c r="DH139" s="560"/>
      <c r="DI139" s="560"/>
      <c r="DJ139" s="560"/>
      <c r="DK139" s="560"/>
      <c r="DL139" s="560"/>
      <c r="DM139" s="560"/>
      <c r="DN139" s="560"/>
      <c r="DO139" s="560"/>
      <c r="DP139" s="560"/>
      <c r="DQ139" s="560"/>
      <c r="DR139" s="560"/>
      <c r="DS139" s="560"/>
      <c r="DT139" s="560"/>
      <c r="DU139" s="560"/>
      <c r="DV139" s="560"/>
      <c r="DW139" s="560"/>
      <c r="DX139" s="560"/>
      <c r="DY139" s="560"/>
      <c r="DZ139" s="560"/>
      <c r="EA139" s="560"/>
      <c r="EB139" s="560"/>
      <c r="EC139" s="560"/>
      <c r="ED139" s="560"/>
      <c r="EE139" s="560"/>
      <c r="EF139" s="560"/>
      <c r="EG139" s="560"/>
      <c r="EH139" s="560"/>
      <c r="EI139" s="560"/>
      <c r="EJ139" s="558"/>
    </row>
    <row r="140" spans="1:140" s="502" customFormat="1" ht="18" customHeight="1" x14ac:dyDescent="0.3">
      <c r="A140" s="451">
        <v>132</v>
      </c>
      <c r="B140" s="455" t="s">
        <v>1151</v>
      </c>
      <c r="C140" s="453" t="s">
        <v>502</v>
      </c>
      <c r="D140" s="454">
        <v>2000</v>
      </c>
      <c r="E140" s="424" t="s">
        <v>985</v>
      </c>
      <c r="F140" s="454" t="s">
        <v>1118</v>
      </c>
      <c r="G140" s="424" t="s">
        <v>1267</v>
      </c>
      <c r="H140" s="455" t="s">
        <v>503</v>
      </c>
      <c r="I140" s="453"/>
      <c r="J140" s="453"/>
      <c r="K140" s="456"/>
      <c r="L140" s="549"/>
      <c r="M140" s="560"/>
      <c r="N140" s="560"/>
      <c r="O140" s="560"/>
      <c r="P140" s="560"/>
      <c r="Q140" s="560"/>
      <c r="R140" s="560"/>
      <c r="S140" s="560"/>
      <c r="T140" s="560"/>
      <c r="U140" s="560"/>
      <c r="V140" s="560"/>
      <c r="W140" s="560"/>
      <c r="X140" s="560"/>
      <c r="Y140" s="560"/>
      <c r="Z140" s="560"/>
      <c r="AA140" s="560"/>
      <c r="AB140" s="560"/>
      <c r="AC140" s="560"/>
      <c r="AD140" s="560"/>
      <c r="AE140" s="560"/>
      <c r="AF140" s="560"/>
      <c r="AG140" s="560"/>
      <c r="AH140" s="560"/>
      <c r="AI140" s="560"/>
      <c r="AJ140" s="560"/>
      <c r="AK140" s="560"/>
      <c r="AL140" s="560"/>
      <c r="AM140" s="560"/>
      <c r="AN140" s="560"/>
      <c r="AO140" s="560"/>
      <c r="AP140" s="560"/>
      <c r="AQ140" s="560"/>
      <c r="AR140" s="560"/>
      <c r="AS140" s="560"/>
      <c r="AT140" s="560"/>
      <c r="AU140" s="560"/>
      <c r="AV140" s="560"/>
      <c r="AW140" s="560"/>
      <c r="AX140" s="560"/>
      <c r="AY140" s="560"/>
      <c r="AZ140" s="560"/>
      <c r="BA140" s="560"/>
      <c r="BB140" s="560"/>
      <c r="BC140" s="560"/>
      <c r="BD140" s="560"/>
      <c r="BE140" s="560"/>
      <c r="BF140" s="560"/>
      <c r="BG140" s="560"/>
      <c r="BH140" s="560"/>
      <c r="BI140" s="560"/>
      <c r="BJ140" s="560"/>
      <c r="BK140" s="560"/>
      <c r="BL140" s="560"/>
      <c r="BM140" s="560"/>
      <c r="BN140" s="560"/>
      <c r="BO140" s="560"/>
      <c r="BP140" s="560"/>
      <c r="BQ140" s="560"/>
      <c r="BR140" s="560"/>
      <c r="BS140" s="560"/>
      <c r="BT140" s="560"/>
      <c r="BU140" s="560"/>
      <c r="BV140" s="560"/>
      <c r="BW140" s="560"/>
      <c r="BX140" s="560"/>
      <c r="BY140" s="560"/>
      <c r="BZ140" s="560"/>
      <c r="CA140" s="560"/>
      <c r="CB140" s="560"/>
      <c r="CC140" s="560"/>
      <c r="CD140" s="560"/>
      <c r="CE140" s="560"/>
      <c r="CF140" s="560"/>
      <c r="CG140" s="560"/>
      <c r="CH140" s="560"/>
      <c r="CI140" s="560"/>
      <c r="CJ140" s="560"/>
      <c r="CK140" s="560"/>
      <c r="CL140" s="560"/>
      <c r="CM140" s="560"/>
      <c r="CN140" s="560"/>
      <c r="CO140" s="560"/>
      <c r="CP140" s="560"/>
      <c r="CQ140" s="560"/>
      <c r="CR140" s="560"/>
      <c r="CS140" s="560"/>
      <c r="CT140" s="560"/>
      <c r="CU140" s="560"/>
      <c r="CV140" s="560"/>
      <c r="CW140" s="560"/>
      <c r="CX140" s="560"/>
      <c r="CY140" s="560"/>
      <c r="CZ140" s="560"/>
      <c r="DA140" s="560"/>
      <c r="DB140" s="560"/>
      <c r="DC140" s="560"/>
      <c r="DD140" s="560"/>
      <c r="DE140" s="560"/>
      <c r="DF140" s="560"/>
      <c r="DG140" s="560"/>
      <c r="DH140" s="560"/>
      <c r="DI140" s="560"/>
      <c r="DJ140" s="560"/>
      <c r="DK140" s="560"/>
      <c r="DL140" s="560"/>
      <c r="DM140" s="560"/>
      <c r="DN140" s="560"/>
      <c r="DO140" s="560"/>
      <c r="DP140" s="560"/>
      <c r="DQ140" s="560"/>
      <c r="DR140" s="560"/>
      <c r="DS140" s="560"/>
      <c r="DT140" s="560"/>
      <c r="DU140" s="560"/>
      <c r="DV140" s="560"/>
      <c r="DW140" s="560"/>
      <c r="DX140" s="560"/>
      <c r="DY140" s="560"/>
      <c r="DZ140" s="560"/>
      <c r="EA140" s="560"/>
      <c r="EB140" s="560"/>
      <c r="EC140" s="560"/>
      <c r="ED140" s="560"/>
      <c r="EE140" s="560"/>
      <c r="EF140" s="560"/>
      <c r="EG140" s="560"/>
      <c r="EH140" s="560"/>
      <c r="EI140" s="560"/>
      <c r="EJ140" s="558"/>
    </row>
    <row r="141" spans="1:140" s="502" customFormat="1" ht="18" customHeight="1" x14ac:dyDescent="0.3">
      <c r="A141" s="451">
        <v>133</v>
      </c>
      <c r="B141" s="455" t="s">
        <v>1151</v>
      </c>
      <c r="C141" s="453" t="s">
        <v>502</v>
      </c>
      <c r="D141" s="454">
        <v>4700</v>
      </c>
      <c r="E141" s="424" t="s">
        <v>986</v>
      </c>
      <c r="F141" s="454" t="s">
        <v>1119</v>
      </c>
      <c r="G141" s="424" t="s">
        <v>1268</v>
      </c>
      <c r="H141" s="455" t="s">
        <v>504</v>
      </c>
      <c r="I141" s="453"/>
      <c r="J141" s="453"/>
      <c r="K141" s="456"/>
      <c r="L141" s="549"/>
      <c r="M141" s="560"/>
      <c r="N141" s="560"/>
      <c r="O141" s="560"/>
      <c r="P141" s="560"/>
      <c r="Q141" s="560"/>
      <c r="R141" s="560"/>
      <c r="S141" s="560"/>
      <c r="T141" s="560"/>
      <c r="U141" s="560"/>
      <c r="V141" s="560"/>
      <c r="W141" s="560"/>
      <c r="X141" s="560"/>
      <c r="Y141" s="560"/>
      <c r="Z141" s="560"/>
      <c r="AA141" s="560"/>
      <c r="AB141" s="560"/>
      <c r="AC141" s="560"/>
      <c r="AD141" s="560"/>
      <c r="AE141" s="560"/>
      <c r="AF141" s="560"/>
      <c r="AG141" s="560"/>
      <c r="AH141" s="560"/>
      <c r="AI141" s="560"/>
      <c r="AJ141" s="560"/>
      <c r="AK141" s="560"/>
      <c r="AL141" s="560"/>
      <c r="AM141" s="560"/>
      <c r="AN141" s="560"/>
      <c r="AO141" s="560"/>
      <c r="AP141" s="560"/>
      <c r="AQ141" s="560"/>
      <c r="AR141" s="560"/>
      <c r="AS141" s="560"/>
      <c r="AT141" s="560"/>
      <c r="AU141" s="560"/>
      <c r="AV141" s="560"/>
      <c r="AW141" s="560"/>
      <c r="AX141" s="560"/>
      <c r="AY141" s="560"/>
      <c r="AZ141" s="560"/>
      <c r="BA141" s="560"/>
      <c r="BB141" s="560"/>
      <c r="BC141" s="560"/>
      <c r="BD141" s="560"/>
      <c r="BE141" s="560"/>
      <c r="BF141" s="560"/>
      <c r="BG141" s="560"/>
      <c r="BH141" s="560"/>
      <c r="BI141" s="560"/>
      <c r="BJ141" s="560"/>
      <c r="BK141" s="560"/>
      <c r="BL141" s="560"/>
      <c r="BM141" s="560"/>
      <c r="BN141" s="560"/>
      <c r="BO141" s="560"/>
      <c r="BP141" s="560"/>
      <c r="BQ141" s="560"/>
      <c r="BR141" s="560"/>
      <c r="BS141" s="560"/>
      <c r="BT141" s="560"/>
      <c r="BU141" s="560"/>
      <c r="BV141" s="560"/>
      <c r="BW141" s="560"/>
      <c r="BX141" s="560"/>
      <c r="BY141" s="560"/>
      <c r="BZ141" s="560"/>
      <c r="CA141" s="560"/>
      <c r="CB141" s="560"/>
      <c r="CC141" s="560"/>
      <c r="CD141" s="560"/>
      <c r="CE141" s="560"/>
      <c r="CF141" s="560"/>
      <c r="CG141" s="560"/>
      <c r="CH141" s="560"/>
      <c r="CI141" s="560"/>
      <c r="CJ141" s="560"/>
      <c r="CK141" s="560"/>
      <c r="CL141" s="560"/>
      <c r="CM141" s="560"/>
      <c r="CN141" s="560"/>
      <c r="CO141" s="560"/>
      <c r="CP141" s="560"/>
      <c r="CQ141" s="560"/>
      <c r="CR141" s="560"/>
      <c r="CS141" s="560"/>
      <c r="CT141" s="560"/>
      <c r="CU141" s="560"/>
      <c r="CV141" s="560"/>
      <c r="CW141" s="560"/>
      <c r="CX141" s="560"/>
      <c r="CY141" s="560"/>
      <c r="CZ141" s="560"/>
      <c r="DA141" s="560"/>
      <c r="DB141" s="560"/>
      <c r="DC141" s="560"/>
      <c r="DD141" s="560"/>
      <c r="DE141" s="560"/>
      <c r="DF141" s="560"/>
      <c r="DG141" s="560"/>
      <c r="DH141" s="560"/>
      <c r="DI141" s="560"/>
      <c r="DJ141" s="560"/>
      <c r="DK141" s="560"/>
      <c r="DL141" s="560"/>
      <c r="DM141" s="560"/>
      <c r="DN141" s="560"/>
      <c r="DO141" s="560"/>
      <c r="DP141" s="560"/>
      <c r="DQ141" s="560"/>
      <c r="DR141" s="560"/>
      <c r="DS141" s="560"/>
      <c r="DT141" s="560"/>
      <c r="DU141" s="560"/>
      <c r="DV141" s="560"/>
      <c r="DW141" s="560"/>
      <c r="DX141" s="560"/>
      <c r="DY141" s="560"/>
      <c r="DZ141" s="560"/>
      <c r="EA141" s="560"/>
      <c r="EB141" s="560"/>
      <c r="EC141" s="560"/>
      <c r="ED141" s="560"/>
      <c r="EE141" s="560"/>
      <c r="EF141" s="560"/>
      <c r="EG141" s="560"/>
      <c r="EH141" s="560"/>
      <c r="EI141" s="560"/>
      <c r="EJ141" s="558"/>
    </row>
    <row r="142" spans="1:140" s="502" customFormat="1" ht="18" customHeight="1" x14ac:dyDescent="0.3">
      <c r="A142" s="451">
        <v>134</v>
      </c>
      <c r="B142" s="455" t="s">
        <v>1151</v>
      </c>
      <c r="C142" s="453" t="s">
        <v>502</v>
      </c>
      <c r="D142" s="454">
        <v>5000</v>
      </c>
      <c r="E142" s="424" t="s">
        <v>987</v>
      </c>
      <c r="F142" s="454" t="s">
        <v>1120</v>
      </c>
      <c r="G142" s="424" t="s">
        <v>1269</v>
      </c>
      <c r="H142" s="455" t="s">
        <v>504</v>
      </c>
      <c r="I142" s="453"/>
      <c r="J142" s="453"/>
      <c r="K142" s="456"/>
      <c r="L142" s="549"/>
      <c r="M142" s="560"/>
      <c r="N142" s="560"/>
      <c r="O142" s="560"/>
      <c r="P142" s="560"/>
      <c r="Q142" s="560"/>
      <c r="R142" s="560"/>
      <c r="S142" s="560"/>
      <c r="T142" s="560"/>
      <c r="U142" s="560"/>
      <c r="V142" s="560"/>
      <c r="W142" s="560"/>
      <c r="X142" s="560"/>
      <c r="Y142" s="560"/>
      <c r="Z142" s="560"/>
      <c r="AA142" s="560"/>
      <c r="AB142" s="560"/>
      <c r="AC142" s="560"/>
      <c r="AD142" s="560"/>
      <c r="AE142" s="560"/>
      <c r="AF142" s="560"/>
      <c r="AG142" s="560"/>
      <c r="AH142" s="560"/>
      <c r="AI142" s="560"/>
      <c r="AJ142" s="560"/>
      <c r="AK142" s="560"/>
      <c r="AL142" s="560"/>
      <c r="AM142" s="560"/>
      <c r="AN142" s="560"/>
      <c r="AO142" s="560"/>
      <c r="AP142" s="560"/>
      <c r="AQ142" s="560"/>
      <c r="AR142" s="560"/>
      <c r="AS142" s="560"/>
      <c r="AT142" s="560"/>
      <c r="AU142" s="560"/>
      <c r="AV142" s="560"/>
      <c r="AW142" s="560"/>
      <c r="AX142" s="560"/>
      <c r="AY142" s="560"/>
      <c r="AZ142" s="560"/>
      <c r="BA142" s="560"/>
      <c r="BB142" s="560"/>
      <c r="BC142" s="560"/>
      <c r="BD142" s="560"/>
      <c r="BE142" s="560"/>
      <c r="BF142" s="560"/>
      <c r="BG142" s="560"/>
      <c r="BH142" s="560"/>
      <c r="BI142" s="560"/>
      <c r="BJ142" s="560"/>
      <c r="BK142" s="560"/>
      <c r="BL142" s="560"/>
      <c r="BM142" s="560"/>
      <c r="BN142" s="560"/>
      <c r="BO142" s="560"/>
      <c r="BP142" s="560"/>
      <c r="BQ142" s="560"/>
      <c r="BR142" s="560"/>
      <c r="BS142" s="560"/>
      <c r="BT142" s="560"/>
      <c r="BU142" s="560"/>
      <c r="BV142" s="560"/>
      <c r="BW142" s="560"/>
      <c r="BX142" s="560"/>
      <c r="BY142" s="560"/>
      <c r="BZ142" s="560"/>
      <c r="CA142" s="560"/>
      <c r="CB142" s="560"/>
      <c r="CC142" s="560"/>
      <c r="CD142" s="560"/>
      <c r="CE142" s="560"/>
      <c r="CF142" s="560"/>
      <c r="CG142" s="560"/>
      <c r="CH142" s="560"/>
      <c r="CI142" s="560"/>
      <c r="CJ142" s="560"/>
      <c r="CK142" s="560"/>
      <c r="CL142" s="560"/>
      <c r="CM142" s="560"/>
      <c r="CN142" s="560"/>
      <c r="CO142" s="560"/>
      <c r="CP142" s="560"/>
      <c r="CQ142" s="560"/>
      <c r="CR142" s="560"/>
      <c r="CS142" s="560"/>
      <c r="CT142" s="560"/>
      <c r="CU142" s="560"/>
      <c r="CV142" s="560"/>
      <c r="CW142" s="560"/>
      <c r="CX142" s="560"/>
      <c r="CY142" s="560"/>
      <c r="CZ142" s="560"/>
      <c r="DA142" s="560"/>
      <c r="DB142" s="560"/>
      <c r="DC142" s="560"/>
      <c r="DD142" s="560"/>
      <c r="DE142" s="560"/>
      <c r="DF142" s="560"/>
      <c r="DG142" s="560"/>
      <c r="DH142" s="560"/>
      <c r="DI142" s="560"/>
      <c r="DJ142" s="560"/>
      <c r="DK142" s="560"/>
      <c r="DL142" s="560"/>
      <c r="DM142" s="560"/>
      <c r="DN142" s="560"/>
      <c r="DO142" s="560"/>
      <c r="DP142" s="560"/>
      <c r="DQ142" s="560"/>
      <c r="DR142" s="560"/>
      <c r="DS142" s="560"/>
      <c r="DT142" s="560"/>
      <c r="DU142" s="560"/>
      <c r="DV142" s="560"/>
      <c r="DW142" s="560"/>
      <c r="DX142" s="560"/>
      <c r="DY142" s="560"/>
      <c r="DZ142" s="560"/>
      <c r="EA142" s="560"/>
      <c r="EB142" s="560"/>
      <c r="EC142" s="560"/>
      <c r="ED142" s="560"/>
      <c r="EE142" s="560"/>
      <c r="EF142" s="560"/>
      <c r="EG142" s="560"/>
      <c r="EH142" s="560"/>
      <c r="EI142" s="560"/>
      <c r="EJ142" s="558"/>
    </row>
    <row r="143" spans="1:140" s="502" customFormat="1" ht="18" customHeight="1" x14ac:dyDescent="0.3">
      <c r="A143" s="451">
        <v>135</v>
      </c>
      <c r="B143" s="455" t="s">
        <v>1151</v>
      </c>
      <c r="C143" s="453" t="s">
        <v>502</v>
      </c>
      <c r="D143" s="454">
        <v>4100</v>
      </c>
      <c r="E143" s="424" t="s">
        <v>988</v>
      </c>
      <c r="F143" s="454" t="s">
        <v>1121</v>
      </c>
      <c r="G143" s="424" t="s">
        <v>1270</v>
      </c>
      <c r="H143" s="455" t="s">
        <v>507</v>
      </c>
      <c r="I143" s="453"/>
      <c r="J143" s="453"/>
      <c r="K143" s="456"/>
      <c r="L143" s="549"/>
      <c r="M143" s="560"/>
      <c r="N143" s="560"/>
      <c r="O143" s="560"/>
      <c r="P143" s="560"/>
      <c r="Q143" s="560"/>
      <c r="R143" s="560"/>
      <c r="S143" s="560"/>
      <c r="T143" s="560"/>
      <c r="U143" s="560"/>
      <c r="V143" s="560"/>
      <c r="W143" s="560"/>
      <c r="X143" s="560"/>
      <c r="Y143" s="560"/>
      <c r="Z143" s="560"/>
      <c r="AA143" s="560"/>
      <c r="AB143" s="560"/>
      <c r="AC143" s="560"/>
      <c r="AD143" s="560"/>
      <c r="AE143" s="560"/>
      <c r="AF143" s="560"/>
      <c r="AG143" s="560"/>
      <c r="AH143" s="560"/>
      <c r="AI143" s="560"/>
      <c r="AJ143" s="560"/>
      <c r="AK143" s="560"/>
      <c r="AL143" s="560"/>
      <c r="AM143" s="560"/>
      <c r="AN143" s="560"/>
      <c r="AO143" s="560"/>
      <c r="AP143" s="560"/>
      <c r="AQ143" s="560"/>
      <c r="AR143" s="560"/>
      <c r="AS143" s="560"/>
      <c r="AT143" s="560"/>
      <c r="AU143" s="560"/>
      <c r="AV143" s="560"/>
      <c r="AW143" s="560"/>
      <c r="AX143" s="560"/>
      <c r="AY143" s="560"/>
      <c r="AZ143" s="560"/>
      <c r="BA143" s="560"/>
      <c r="BB143" s="560"/>
      <c r="BC143" s="560"/>
      <c r="BD143" s="560"/>
      <c r="BE143" s="560"/>
      <c r="BF143" s="560"/>
      <c r="BG143" s="560"/>
      <c r="BH143" s="560"/>
      <c r="BI143" s="560"/>
      <c r="BJ143" s="560"/>
      <c r="BK143" s="560"/>
      <c r="BL143" s="560"/>
      <c r="BM143" s="560"/>
      <c r="BN143" s="560"/>
      <c r="BO143" s="560"/>
      <c r="BP143" s="560"/>
      <c r="BQ143" s="560"/>
      <c r="BR143" s="560"/>
      <c r="BS143" s="560"/>
      <c r="BT143" s="560"/>
      <c r="BU143" s="560"/>
      <c r="BV143" s="560"/>
      <c r="BW143" s="560"/>
      <c r="BX143" s="560"/>
      <c r="BY143" s="560"/>
      <c r="BZ143" s="560"/>
      <c r="CA143" s="560"/>
      <c r="CB143" s="560"/>
      <c r="CC143" s="560"/>
      <c r="CD143" s="560"/>
      <c r="CE143" s="560"/>
      <c r="CF143" s="560"/>
      <c r="CG143" s="560"/>
      <c r="CH143" s="560"/>
      <c r="CI143" s="560"/>
      <c r="CJ143" s="560"/>
      <c r="CK143" s="560"/>
      <c r="CL143" s="560"/>
      <c r="CM143" s="560"/>
      <c r="CN143" s="560"/>
      <c r="CO143" s="560"/>
      <c r="CP143" s="560"/>
      <c r="CQ143" s="560"/>
      <c r="CR143" s="560"/>
      <c r="CS143" s="560"/>
      <c r="CT143" s="560"/>
      <c r="CU143" s="560"/>
      <c r="CV143" s="560"/>
      <c r="CW143" s="560"/>
      <c r="CX143" s="560"/>
      <c r="CY143" s="560"/>
      <c r="CZ143" s="560"/>
      <c r="DA143" s="560"/>
      <c r="DB143" s="560"/>
      <c r="DC143" s="560"/>
      <c r="DD143" s="560"/>
      <c r="DE143" s="560"/>
      <c r="DF143" s="560"/>
      <c r="DG143" s="560"/>
      <c r="DH143" s="560"/>
      <c r="DI143" s="560"/>
      <c r="DJ143" s="560"/>
      <c r="DK143" s="560"/>
      <c r="DL143" s="560"/>
      <c r="DM143" s="560"/>
      <c r="DN143" s="560"/>
      <c r="DO143" s="560"/>
      <c r="DP143" s="560"/>
      <c r="DQ143" s="560"/>
      <c r="DR143" s="560"/>
      <c r="DS143" s="560"/>
      <c r="DT143" s="560"/>
      <c r="DU143" s="560"/>
      <c r="DV143" s="560"/>
      <c r="DW143" s="560"/>
      <c r="DX143" s="560"/>
      <c r="DY143" s="560"/>
      <c r="DZ143" s="560"/>
      <c r="EA143" s="560"/>
      <c r="EB143" s="560"/>
      <c r="EC143" s="560"/>
      <c r="ED143" s="560"/>
      <c r="EE143" s="560"/>
      <c r="EF143" s="560"/>
      <c r="EG143" s="560"/>
      <c r="EH143" s="560"/>
      <c r="EI143" s="560"/>
      <c r="EJ143" s="558"/>
    </row>
    <row r="144" spans="1:140" s="502" customFormat="1" ht="18" customHeight="1" x14ac:dyDescent="0.3">
      <c r="A144" s="451">
        <v>136</v>
      </c>
      <c r="B144" s="455" t="s">
        <v>1151</v>
      </c>
      <c r="C144" s="453" t="s">
        <v>502</v>
      </c>
      <c r="D144" s="454">
        <v>3000</v>
      </c>
      <c r="E144" s="424" t="s">
        <v>989</v>
      </c>
      <c r="F144" s="454" t="s">
        <v>1122</v>
      </c>
      <c r="G144" s="424" t="s">
        <v>1271</v>
      </c>
      <c r="H144" s="455" t="s">
        <v>503</v>
      </c>
      <c r="I144" s="453"/>
      <c r="J144" s="453"/>
      <c r="K144" s="456"/>
      <c r="L144" s="549"/>
      <c r="M144" s="560"/>
      <c r="N144" s="560"/>
      <c r="O144" s="560"/>
      <c r="P144" s="560"/>
      <c r="Q144" s="560"/>
      <c r="R144" s="560"/>
      <c r="S144" s="560"/>
      <c r="T144" s="560"/>
      <c r="U144" s="560"/>
      <c r="V144" s="560"/>
      <c r="W144" s="560"/>
      <c r="X144" s="560"/>
      <c r="Y144" s="560"/>
      <c r="Z144" s="560"/>
      <c r="AA144" s="560"/>
      <c r="AB144" s="560"/>
      <c r="AC144" s="560"/>
      <c r="AD144" s="560"/>
      <c r="AE144" s="560"/>
      <c r="AF144" s="560"/>
      <c r="AG144" s="560"/>
      <c r="AH144" s="560"/>
      <c r="AI144" s="560"/>
      <c r="AJ144" s="560"/>
      <c r="AK144" s="560"/>
      <c r="AL144" s="560"/>
      <c r="AM144" s="560"/>
      <c r="AN144" s="560"/>
      <c r="AO144" s="560"/>
      <c r="AP144" s="560"/>
      <c r="AQ144" s="560"/>
      <c r="AR144" s="560"/>
      <c r="AS144" s="560"/>
      <c r="AT144" s="560"/>
      <c r="AU144" s="560"/>
      <c r="AV144" s="560"/>
      <c r="AW144" s="560"/>
      <c r="AX144" s="560"/>
      <c r="AY144" s="560"/>
      <c r="AZ144" s="560"/>
      <c r="BA144" s="560"/>
      <c r="BB144" s="560"/>
      <c r="BC144" s="560"/>
      <c r="BD144" s="560"/>
      <c r="BE144" s="560"/>
      <c r="BF144" s="560"/>
      <c r="BG144" s="560"/>
      <c r="BH144" s="560"/>
      <c r="BI144" s="560"/>
      <c r="BJ144" s="560"/>
      <c r="BK144" s="560"/>
      <c r="BL144" s="560"/>
      <c r="BM144" s="560"/>
      <c r="BN144" s="560"/>
      <c r="BO144" s="560"/>
      <c r="BP144" s="560"/>
      <c r="BQ144" s="560"/>
      <c r="BR144" s="560"/>
      <c r="BS144" s="560"/>
      <c r="BT144" s="560"/>
      <c r="BU144" s="560"/>
      <c r="BV144" s="560"/>
      <c r="BW144" s="560"/>
      <c r="BX144" s="560"/>
      <c r="BY144" s="560"/>
      <c r="BZ144" s="560"/>
      <c r="CA144" s="560"/>
      <c r="CB144" s="560"/>
      <c r="CC144" s="560"/>
      <c r="CD144" s="560"/>
      <c r="CE144" s="560"/>
      <c r="CF144" s="560"/>
      <c r="CG144" s="560"/>
      <c r="CH144" s="560"/>
      <c r="CI144" s="560"/>
      <c r="CJ144" s="560"/>
      <c r="CK144" s="560"/>
      <c r="CL144" s="560"/>
      <c r="CM144" s="560"/>
      <c r="CN144" s="560"/>
      <c r="CO144" s="560"/>
      <c r="CP144" s="560"/>
      <c r="CQ144" s="560"/>
      <c r="CR144" s="560"/>
      <c r="CS144" s="560"/>
      <c r="CT144" s="560"/>
      <c r="CU144" s="560"/>
      <c r="CV144" s="560"/>
      <c r="CW144" s="560"/>
      <c r="CX144" s="560"/>
      <c r="CY144" s="560"/>
      <c r="CZ144" s="560"/>
      <c r="DA144" s="560"/>
      <c r="DB144" s="560"/>
      <c r="DC144" s="560"/>
      <c r="DD144" s="560"/>
      <c r="DE144" s="560"/>
      <c r="DF144" s="560"/>
      <c r="DG144" s="560"/>
      <c r="DH144" s="560"/>
      <c r="DI144" s="560"/>
      <c r="DJ144" s="560"/>
      <c r="DK144" s="560"/>
      <c r="DL144" s="560"/>
      <c r="DM144" s="560"/>
      <c r="DN144" s="560"/>
      <c r="DO144" s="560"/>
      <c r="DP144" s="560"/>
      <c r="DQ144" s="560"/>
      <c r="DR144" s="560"/>
      <c r="DS144" s="560"/>
      <c r="DT144" s="560"/>
      <c r="DU144" s="560"/>
      <c r="DV144" s="560"/>
      <c r="DW144" s="560"/>
      <c r="DX144" s="560"/>
      <c r="DY144" s="560"/>
      <c r="DZ144" s="560"/>
      <c r="EA144" s="560"/>
      <c r="EB144" s="560"/>
      <c r="EC144" s="560"/>
      <c r="ED144" s="560"/>
      <c r="EE144" s="560"/>
      <c r="EF144" s="560"/>
      <c r="EG144" s="560"/>
      <c r="EH144" s="560"/>
      <c r="EI144" s="560"/>
      <c r="EJ144" s="558"/>
    </row>
    <row r="145" spans="1:140" s="502" customFormat="1" ht="18" customHeight="1" x14ac:dyDescent="0.3">
      <c r="A145" s="451">
        <v>137</v>
      </c>
      <c r="B145" s="455" t="s">
        <v>1151</v>
      </c>
      <c r="C145" s="453" t="s">
        <v>502</v>
      </c>
      <c r="D145" s="454">
        <v>5000</v>
      </c>
      <c r="E145" s="424" t="s">
        <v>990</v>
      </c>
      <c r="F145" s="454" t="s">
        <v>1123</v>
      </c>
      <c r="G145" s="424" t="s">
        <v>1272</v>
      </c>
      <c r="H145" s="455" t="s">
        <v>503</v>
      </c>
      <c r="I145" s="453"/>
      <c r="J145" s="453"/>
      <c r="K145" s="456"/>
      <c r="L145" s="549"/>
      <c r="M145" s="560"/>
      <c r="N145" s="560"/>
      <c r="O145" s="560"/>
      <c r="P145" s="560"/>
      <c r="Q145" s="560"/>
      <c r="R145" s="560"/>
      <c r="S145" s="560"/>
      <c r="T145" s="560"/>
      <c r="U145" s="560"/>
      <c r="V145" s="560"/>
      <c r="W145" s="560"/>
      <c r="X145" s="560"/>
      <c r="Y145" s="560"/>
      <c r="Z145" s="560"/>
      <c r="AA145" s="560"/>
      <c r="AB145" s="560"/>
      <c r="AC145" s="560"/>
      <c r="AD145" s="560"/>
      <c r="AE145" s="560"/>
      <c r="AF145" s="560"/>
      <c r="AG145" s="560"/>
      <c r="AH145" s="560"/>
      <c r="AI145" s="560"/>
      <c r="AJ145" s="560"/>
      <c r="AK145" s="560"/>
      <c r="AL145" s="560"/>
      <c r="AM145" s="560"/>
      <c r="AN145" s="560"/>
      <c r="AO145" s="560"/>
      <c r="AP145" s="560"/>
      <c r="AQ145" s="560"/>
      <c r="AR145" s="560"/>
      <c r="AS145" s="560"/>
      <c r="AT145" s="560"/>
      <c r="AU145" s="560"/>
      <c r="AV145" s="560"/>
      <c r="AW145" s="560"/>
      <c r="AX145" s="560"/>
      <c r="AY145" s="560"/>
      <c r="AZ145" s="560"/>
      <c r="BA145" s="560"/>
      <c r="BB145" s="560"/>
      <c r="BC145" s="560"/>
      <c r="BD145" s="560"/>
      <c r="BE145" s="560"/>
      <c r="BF145" s="560"/>
      <c r="BG145" s="560"/>
      <c r="BH145" s="560"/>
      <c r="BI145" s="560"/>
      <c r="BJ145" s="560"/>
      <c r="BK145" s="560"/>
      <c r="BL145" s="560"/>
      <c r="BM145" s="560"/>
      <c r="BN145" s="560"/>
      <c r="BO145" s="560"/>
      <c r="BP145" s="560"/>
      <c r="BQ145" s="560"/>
      <c r="BR145" s="560"/>
      <c r="BS145" s="560"/>
      <c r="BT145" s="560"/>
      <c r="BU145" s="560"/>
      <c r="BV145" s="560"/>
      <c r="BW145" s="560"/>
      <c r="BX145" s="560"/>
      <c r="BY145" s="560"/>
      <c r="BZ145" s="560"/>
      <c r="CA145" s="560"/>
      <c r="CB145" s="560"/>
      <c r="CC145" s="560"/>
      <c r="CD145" s="560"/>
      <c r="CE145" s="560"/>
      <c r="CF145" s="560"/>
      <c r="CG145" s="560"/>
      <c r="CH145" s="560"/>
      <c r="CI145" s="560"/>
      <c r="CJ145" s="560"/>
      <c r="CK145" s="560"/>
      <c r="CL145" s="560"/>
      <c r="CM145" s="560"/>
      <c r="CN145" s="560"/>
      <c r="CO145" s="560"/>
      <c r="CP145" s="560"/>
      <c r="CQ145" s="560"/>
      <c r="CR145" s="560"/>
      <c r="CS145" s="560"/>
      <c r="CT145" s="560"/>
      <c r="CU145" s="560"/>
      <c r="CV145" s="560"/>
      <c r="CW145" s="560"/>
      <c r="CX145" s="560"/>
      <c r="CY145" s="560"/>
      <c r="CZ145" s="560"/>
      <c r="DA145" s="560"/>
      <c r="DB145" s="560"/>
      <c r="DC145" s="560"/>
      <c r="DD145" s="560"/>
      <c r="DE145" s="560"/>
      <c r="DF145" s="560"/>
      <c r="DG145" s="560"/>
      <c r="DH145" s="560"/>
      <c r="DI145" s="560"/>
      <c r="DJ145" s="560"/>
      <c r="DK145" s="560"/>
      <c r="DL145" s="560"/>
      <c r="DM145" s="560"/>
      <c r="DN145" s="560"/>
      <c r="DO145" s="560"/>
      <c r="DP145" s="560"/>
      <c r="DQ145" s="560"/>
      <c r="DR145" s="560"/>
      <c r="DS145" s="560"/>
      <c r="DT145" s="560"/>
      <c r="DU145" s="560"/>
      <c r="DV145" s="560"/>
      <c r="DW145" s="560"/>
      <c r="DX145" s="560"/>
      <c r="DY145" s="560"/>
      <c r="DZ145" s="560"/>
      <c r="EA145" s="560"/>
      <c r="EB145" s="560"/>
      <c r="EC145" s="560"/>
      <c r="ED145" s="560"/>
      <c r="EE145" s="560"/>
      <c r="EF145" s="560"/>
      <c r="EG145" s="560"/>
      <c r="EH145" s="560"/>
      <c r="EI145" s="560"/>
      <c r="EJ145" s="558"/>
    </row>
    <row r="146" spans="1:140" s="502" customFormat="1" ht="18" customHeight="1" x14ac:dyDescent="0.3">
      <c r="A146" s="451">
        <v>138</v>
      </c>
      <c r="B146" s="455" t="s">
        <v>1151</v>
      </c>
      <c r="C146" s="453" t="s">
        <v>502</v>
      </c>
      <c r="D146" s="454">
        <v>1500</v>
      </c>
      <c r="E146" s="424" t="s">
        <v>991</v>
      </c>
      <c r="F146" s="454" t="s">
        <v>1124</v>
      </c>
      <c r="G146" s="424" t="s">
        <v>1273</v>
      </c>
      <c r="H146" s="455" t="s">
        <v>1290</v>
      </c>
      <c r="I146" s="453"/>
      <c r="J146" s="453"/>
      <c r="K146" s="456"/>
      <c r="L146" s="549"/>
      <c r="M146" s="560"/>
      <c r="N146" s="560"/>
      <c r="O146" s="560"/>
      <c r="P146" s="560"/>
      <c r="Q146" s="560"/>
      <c r="R146" s="560"/>
      <c r="S146" s="560"/>
      <c r="T146" s="560"/>
      <c r="U146" s="560"/>
      <c r="V146" s="560"/>
      <c r="W146" s="560"/>
      <c r="X146" s="560"/>
      <c r="Y146" s="560"/>
      <c r="Z146" s="560"/>
      <c r="AA146" s="560"/>
      <c r="AB146" s="560"/>
      <c r="AC146" s="560"/>
      <c r="AD146" s="560"/>
      <c r="AE146" s="560"/>
      <c r="AF146" s="560"/>
      <c r="AG146" s="560"/>
      <c r="AH146" s="560"/>
      <c r="AI146" s="560"/>
      <c r="AJ146" s="560"/>
      <c r="AK146" s="560"/>
      <c r="AL146" s="560"/>
      <c r="AM146" s="560"/>
      <c r="AN146" s="560"/>
      <c r="AO146" s="560"/>
      <c r="AP146" s="560"/>
      <c r="AQ146" s="560"/>
      <c r="AR146" s="560"/>
      <c r="AS146" s="560"/>
      <c r="AT146" s="560"/>
      <c r="AU146" s="560"/>
      <c r="AV146" s="560"/>
      <c r="AW146" s="560"/>
      <c r="AX146" s="560"/>
      <c r="AY146" s="560"/>
      <c r="AZ146" s="560"/>
      <c r="BA146" s="560"/>
      <c r="BB146" s="560"/>
      <c r="BC146" s="560"/>
      <c r="BD146" s="560"/>
      <c r="BE146" s="560"/>
      <c r="BF146" s="560"/>
      <c r="BG146" s="560"/>
      <c r="BH146" s="560"/>
      <c r="BI146" s="560"/>
      <c r="BJ146" s="560"/>
      <c r="BK146" s="560"/>
      <c r="BL146" s="560"/>
      <c r="BM146" s="560"/>
      <c r="BN146" s="560"/>
      <c r="BO146" s="560"/>
      <c r="BP146" s="560"/>
      <c r="BQ146" s="560"/>
      <c r="BR146" s="560"/>
      <c r="BS146" s="560"/>
      <c r="BT146" s="560"/>
      <c r="BU146" s="560"/>
      <c r="BV146" s="560"/>
      <c r="BW146" s="560"/>
      <c r="BX146" s="560"/>
      <c r="BY146" s="560"/>
      <c r="BZ146" s="560"/>
      <c r="CA146" s="560"/>
      <c r="CB146" s="560"/>
      <c r="CC146" s="560"/>
      <c r="CD146" s="560"/>
      <c r="CE146" s="560"/>
      <c r="CF146" s="560"/>
      <c r="CG146" s="560"/>
      <c r="CH146" s="560"/>
      <c r="CI146" s="560"/>
      <c r="CJ146" s="560"/>
      <c r="CK146" s="560"/>
      <c r="CL146" s="560"/>
      <c r="CM146" s="560"/>
      <c r="CN146" s="560"/>
      <c r="CO146" s="560"/>
      <c r="CP146" s="560"/>
      <c r="CQ146" s="560"/>
      <c r="CR146" s="560"/>
      <c r="CS146" s="560"/>
      <c r="CT146" s="560"/>
      <c r="CU146" s="560"/>
      <c r="CV146" s="560"/>
      <c r="CW146" s="560"/>
      <c r="CX146" s="560"/>
      <c r="CY146" s="560"/>
      <c r="CZ146" s="560"/>
      <c r="DA146" s="560"/>
      <c r="DB146" s="560"/>
      <c r="DC146" s="560"/>
      <c r="DD146" s="560"/>
      <c r="DE146" s="560"/>
      <c r="DF146" s="560"/>
      <c r="DG146" s="560"/>
      <c r="DH146" s="560"/>
      <c r="DI146" s="560"/>
      <c r="DJ146" s="560"/>
      <c r="DK146" s="560"/>
      <c r="DL146" s="560"/>
      <c r="DM146" s="560"/>
      <c r="DN146" s="560"/>
      <c r="DO146" s="560"/>
      <c r="DP146" s="560"/>
      <c r="DQ146" s="560"/>
      <c r="DR146" s="560"/>
      <c r="DS146" s="560"/>
      <c r="DT146" s="560"/>
      <c r="DU146" s="560"/>
      <c r="DV146" s="560"/>
      <c r="DW146" s="560"/>
      <c r="DX146" s="560"/>
      <c r="DY146" s="560"/>
      <c r="DZ146" s="560"/>
      <c r="EA146" s="560"/>
      <c r="EB146" s="560"/>
      <c r="EC146" s="560"/>
      <c r="ED146" s="560"/>
      <c r="EE146" s="560"/>
      <c r="EF146" s="560"/>
      <c r="EG146" s="560"/>
      <c r="EH146" s="560"/>
      <c r="EI146" s="560"/>
      <c r="EJ146" s="558"/>
    </row>
    <row r="147" spans="1:140" s="502" customFormat="1" ht="18" customHeight="1" x14ac:dyDescent="0.3">
      <c r="A147" s="451">
        <v>139</v>
      </c>
      <c r="B147" s="455" t="s">
        <v>1151</v>
      </c>
      <c r="C147" s="453" t="s">
        <v>502</v>
      </c>
      <c r="D147" s="454">
        <v>625</v>
      </c>
      <c r="E147" s="424" t="s">
        <v>992</v>
      </c>
      <c r="F147" s="454" t="s">
        <v>1125</v>
      </c>
      <c r="G147" s="424" t="s">
        <v>1274</v>
      </c>
      <c r="H147" s="455" t="s">
        <v>503</v>
      </c>
      <c r="I147" s="453"/>
      <c r="J147" s="453"/>
      <c r="K147" s="456"/>
      <c r="L147" s="549"/>
      <c r="M147" s="560"/>
      <c r="N147" s="560"/>
      <c r="O147" s="560"/>
      <c r="P147" s="560"/>
      <c r="Q147" s="560"/>
      <c r="R147" s="560"/>
      <c r="S147" s="560"/>
      <c r="T147" s="560"/>
      <c r="U147" s="560"/>
      <c r="V147" s="560"/>
      <c r="W147" s="560"/>
      <c r="X147" s="560"/>
      <c r="Y147" s="560"/>
      <c r="Z147" s="560"/>
      <c r="AA147" s="560"/>
      <c r="AB147" s="560"/>
      <c r="AC147" s="560"/>
      <c r="AD147" s="560"/>
      <c r="AE147" s="560"/>
      <c r="AF147" s="560"/>
      <c r="AG147" s="560"/>
      <c r="AH147" s="560"/>
      <c r="AI147" s="560"/>
      <c r="AJ147" s="560"/>
      <c r="AK147" s="560"/>
      <c r="AL147" s="560"/>
      <c r="AM147" s="560"/>
      <c r="AN147" s="560"/>
      <c r="AO147" s="560"/>
      <c r="AP147" s="560"/>
      <c r="AQ147" s="560"/>
      <c r="AR147" s="560"/>
      <c r="AS147" s="560"/>
      <c r="AT147" s="560"/>
      <c r="AU147" s="560"/>
      <c r="AV147" s="560"/>
      <c r="AW147" s="560"/>
      <c r="AX147" s="560"/>
      <c r="AY147" s="560"/>
      <c r="AZ147" s="560"/>
      <c r="BA147" s="560"/>
      <c r="BB147" s="560"/>
      <c r="BC147" s="560"/>
      <c r="BD147" s="560"/>
      <c r="BE147" s="560"/>
      <c r="BF147" s="560"/>
      <c r="BG147" s="560"/>
      <c r="BH147" s="560"/>
      <c r="BI147" s="560"/>
      <c r="BJ147" s="560"/>
      <c r="BK147" s="560"/>
      <c r="BL147" s="560"/>
      <c r="BM147" s="560"/>
      <c r="BN147" s="560"/>
      <c r="BO147" s="560"/>
      <c r="BP147" s="560"/>
      <c r="BQ147" s="560"/>
      <c r="BR147" s="560"/>
      <c r="BS147" s="560"/>
      <c r="BT147" s="560"/>
      <c r="BU147" s="560"/>
      <c r="BV147" s="560"/>
      <c r="BW147" s="560"/>
      <c r="BX147" s="560"/>
      <c r="BY147" s="560"/>
      <c r="BZ147" s="560"/>
      <c r="CA147" s="560"/>
      <c r="CB147" s="560"/>
      <c r="CC147" s="560"/>
      <c r="CD147" s="560"/>
      <c r="CE147" s="560"/>
      <c r="CF147" s="560"/>
      <c r="CG147" s="560"/>
      <c r="CH147" s="560"/>
      <c r="CI147" s="560"/>
      <c r="CJ147" s="560"/>
      <c r="CK147" s="560"/>
      <c r="CL147" s="560"/>
      <c r="CM147" s="560"/>
      <c r="CN147" s="560"/>
      <c r="CO147" s="560"/>
      <c r="CP147" s="560"/>
      <c r="CQ147" s="560"/>
      <c r="CR147" s="560"/>
      <c r="CS147" s="560"/>
      <c r="CT147" s="560"/>
      <c r="CU147" s="560"/>
      <c r="CV147" s="560"/>
      <c r="CW147" s="560"/>
      <c r="CX147" s="560"/>
      <c r="CY147" s="560"/>
      <c r="CZ147" s="560"/>
      <c r="DA147" s="560"/>
      <c r="DB147" s="560"/>
      <c r="DC147" s="560"/>
      <c r="DD147" s="560"/>
      <c r="DE147" s="560"/>
      <c r="DF147" s="560"/>
      <c r="DG147" s="560"/>
      <c r="DH147" s="560"/>
      <c r="DI147" s="560"/>
      <c r="DJ147" s="560"/>
      <c r="DK147" s="560"/>
      <c r="DL147" s="560"/>
      <c r="DM147" s="560"/>
      <c r="DN147" s="560"/>
      <c r="DO147" s="560"/>
      <c r="DP147" s="560"/>
      <c r="DQ147" s="560"/>
      <c r="DR147" s="560"/>
      <c r="DS147" s="560"/>
      <c r="DT147" s="560"/>
      <c r="DU147" s="560"/>
      <c r="DV147" s="560"/>
      <c r="DW147" s="560"/>
      <c r="DX147" s="560"/>
      <c r="DY147" s="560"/>
      <c r="DZ147" s="560"/>
      <c r="EA147" s="560"/>
      <c r="EB147" s="560"/>
      <c r="EC147" s="560"/>
      <c r="ED147" s="560"/>
      <c r="EE147" s="560"/>
      <c r="EF147" s="560"/>
      <c r="EG147" s="560"/>
      <c r="EH147" s="560"/>
      <c r="EI147" s="560"/>
      <c r="EJ147" s="558"/>
    </row>
    <row r="148" spans="1:140" s="502" customFormat="1" ht="18" customHeight="1" x14ac:dyDescent="0.3">
      <c r="A148" s="451">
        <v>140</v>
      </c>
      <c r="B148" s="455" t="s">
        <v>1152</v>
      </c>
      <c r="C148" s="453" t="s">
        <v>502</v>
      </c>
      <c r="D148" s="454">
        <v>5000</v>
      </c>
      <c r="E148" s="424" t="s">
        <v>993</v>
      </c>
      <c r="F148" s="454" t="s">
        <v>1126</v>
      </c>
      <c r="G148" s="424" t="s">
        <v>1275</v>
      </c>
      <c r="H148" s="455" t="s">
        <v>505</v>
      </c>
      <c r="I148" s="453"/>
      <c r="J148" s="453"/>
      <c r="K148" s="456"/>
      <c r="L148" s="549"/>
      <c r="M148" s="560"/>
      <c r="N148" s="560"/>
      <c r="O148" s="560"/>
      <c r="P148" s="560"/>
      <c r="Q148" s="560"/>
      <c r="R148" s="560"/>
      <c r="S148" s="560"/>
      <c r="T148" s="560"/>
      <c r="U148" s="560"/>
      <c r="V148" s="560"/>
      <c r="W148" s="560"/>
      <c r="X148" s="560"/>
      <c r="Y148" s="560"/>
      <c r="Z148" s="560"/>
      <c r="AA148" s="560"/>
      <c r="AB148" s="560"/>
      <c r="AC148" s="560"/>
      <c r="AD148" s="560"/>
      <c r="AE148" s="560"/>
      <c r="AF148" s="560"/>
      <c r="AG148" s="560"/>
      <c r="AH148" s="560"/>
      <c r="AI148" s="560"/>
      <c r="AJ148" s="560"/>
      <c r="AK148" s="560"/>
      <c r="AL148" s="560"/>
      <c r="AM148" s="560"/>
      <c r="AN148" s="560"/>
      <c r="AO148" s="560"/>
      <c r="AP148" s="560"/>
      <c r="AQ148" s="560"/>
      <c r="AR148" s="560"/>
      <c r="AS148" s="560"/>
      <c r="AT148" s="560"/>
      <c r="AU148" s="560"/>
      <c r="AV148" s="560"/>
      <c r="AW148" s="560"/>
      <c r="AX148" s="560"/>
      <c r="AY148" s="560"/>
      <c r="AZ148" s="560"/>
      <c r="BA148" s="560"/>
      <c r="BB148" s="560"/>
      <c r="BC148" s="560"/>
      <c r="BD148" s="560"/>
      <c r="BE148" s="560"/>
      <c r="BF148" s="560"/>
      <c r="BG148" s="560"/>
      <c r="BH148" s="560"/>
      <c r="BI148" s="560"/>
      <c r="BJ148" s="560"/>
      <c r="BK148" s="560"/>
      <c r="BL148" s="560"/>
      <c r="BM148" s="560"/>
      <c r="BN148" s="560"/>
      <c r="BO148" s="560"/>
      <c r="BP148" s="560"/>
      <c r="BQ148" s="560"/>
      <c r="BR148" s="560"/>
      <c r="BS148" s="560"/>
      <c r="BT148" s="560"/>
      <c r="BU148" s="560"/>
      <c r="BV148" s="560"/>
      <c r="BW148" s="560"/>
      <c r="BX148" s="560"/>
      <c r="BY148" s="560"/>
      <c r="BZ148" s="560"/>
      <c r="CA148" s="560"/>
      <c r="CB148" s="560"/>
      <c r="CC148" s="560"/>
      <c r="CD148" s="560"/>
      <c r="CE148" s="560"/>
      <c r="CF148" s="560"/>
      <c r="CG148" s="560"/>
      <c r="CH148" s="560"/>
      <c r="CI148" s="560"/>
      <c r="CJ148" s="560"/>
      <c r="CK148" s="560"/>
      <c r="CL148" s="560"/>
      <c r="CM148" s="560"/>
      <c r="CN148" s="560"/>
      <c r="CO148" s="560"/>
      <c r="CP148" s="560"/>
      <c r="CQ148" s="560"/>
      <c r="CR148" s="560"/>
      <c r="CS148" s="560"/>
      <c r="CT148" s="560"/>
      <c r="CU148" s="560"/>
      <c r="CV148" s="560"/>
      <c r="CW148" s="560"/>
      <c r="CX148" s="560"/>
      <c r="CY148" s="560"/>
      <c r="CZ148" s="560"/>
      <c r="DA148" s="560"/>
      <c r="DB148" s="560"/>
      <c r="DC148" s="560"/>
      <c r="DD148" s="560"/>
      <c r="DE148" s="560"/>
      <c r="DF148" s="560"/>
      <c r="DG148" s="560"/>
      <c r="DH148" s="560"/>
      <c r="DI148" s="560"/>
      <c r="DJ148" s="560"/>
      <c r="DK148" s="560"/>
      <c r="DL148" s="560"/>
      <c r="DM148" s="560"/>
      <c r="DN148" s="560"/>
      <c r="DO148" s="560"/>
      <c r="DP148" s="560"/>
      <c r="DQ148" s="560"/>
      <c r="DR148" s="560"/>
      <c r="DS148" s="560"/>
      <c r="DT148" s="560"/>
      <c r="DU148" s="560"/>
      <c r="DV148" s="560"/>
      <c r="DW148" s="560"/>
      <c r="DX148" s="560"/>
      <c r="DY148" s="560"/>
      <c r="DZ148" s="560"/>
      <c r="EA148" s="560"/>
      <c r="EB148" s="560"/>
      <c r="EC148" s="560"/>
      <c r="ED148" s="560"/>
      <c r="EE148" s="560"/>
      <c r="EF148" s="560"/>
      <c r="EG148" s="560"/>
      <c r="EH148" s="560"/>
      <c r="EI148" s="560"/>
      <c r="EJ148" s="558"/>
    </row>
    <row r="149" spans="1:140" s="502" customFormat="1" ht="18" customHeight="1" x14ac:dyDescent="0.3">
      <c r="A149" s="451">
        <v>141</v>
      </c>
      <c r="B149" s="455" t="s">
        <v>1152</v>
      </c>
      <c r="C149" s="453" t="s">
        <v>502</v>
      </c>
      <c r="D149" s="454">
        <v>10000</v>
      </c>
      <c r="E149" s="424" t="s">
        <v>994</v>
      </c>
      <c r="F149" s="454" t="s">
        <v>1127</v>
      </c>
      <c r="G149" s="424" t="s">
        <v>1276</v>
      </c>
      <c r="H149" s="455" t="s">
        <v>503</v>
      </c>
      <c r="I149" s="453"/>
      <c r="J149" s="453"/>
      <c r="K149" s="456"/>
      <c r="L149" s="549"/>
      <c r="M149" s="560"/>
      <c r="N149" s="560"/>
      <c r="O149" s="560"/>
      <c r="P149" s="560"/>
      <c r="Q149" s="560"/>
      <c r="R149" s="560"/>
      <c r="S149" s="560"/>
      <c r="T149" s="560"/>
      <c r="U149" s="560"/>
      <c r="V149" s="560"/>
      <c r="W149" s="560"/>
      <c r="X149" s="560"/>
      <c r="Y149" s="560"/>
      <c r="Z149" s="560"/>
      <c r="AA149" s="560"/>
      <c r="AB149" s="560"/>
      <c r="AC149" s="560"/>
      <c r="AD149" s="560"/>
      <c r="AE149" s="560"/>
      <c r="AF149" s="560"/>
      <c r="AG149" s="560"/>
      <c r="AH149" s="560"/>
      <c r="AI149" s="560"/>
      <c r="AJ149" s="560"/>
      <c r="AK149" s="560"/>
      <c r="AL149" s="560"/>
      <c r="AM149" s="560"/>
      <c r="AN149" s="560"/>
      <c r="AO149" s="560"/>
      <c r="AP149" s="560"/>
      <c r="AQ149" s="560"/>
      <c r="AR149" s="560"/>
      <c r="AS149" s="560"/>
      <c r="AT149" s="560"/>
      <c r="AU149" s="560"/>
      <c r="AV149" s="560"/>
      <c r="AW149" s="560"/>
      <c r="AX149" s="560"/>
      <c r="AY149" s="560"/>
      <c r="AZ149" s="560"/>
      <c r="BA149" s="560"/>
      <c r="BB149" s="560"/>
      <c r="BC149" s="560"/>
      <c r="BD149" s="560"/>
      <c r="BE149" s="560"/>
      <c r="BF149" s="560"/>
      <c r="BG149" s="560"/>
      <c r="BH149" s="560"/>
      <c r="BI149" s="560"/>
      <c r="BJ149" s="560"/>
      <c r="BK149" s="560"/>
      <c r="BL149" s="560"/>
      <c r="BM149" s="560"/>
      <c r="BN149" s="560"/>
      <c r="BO149" s="560"/>
      <c r="BP149" s="560"/>
      <c r="BQ149" s="560"/>
      <c r="BR149" s="560"/>
      <c r="BS149" s="560"/>
      <c r="BT149" s="560"/>
      <c r="BU149" s="560"/>
      <c r="BV149" s="560"/>
      <c r="BW149" s="560"/>
      <c r="BX149" s="560"/>
      <c r="BY149" s="560"/>
      <c r="BZ149" s="560"/>
      <c r="CA149" s="560"/>
      <c r="CB149" s="560"/>
      <c r="CC149" s="560"/>
      <c r="CD149" s="560"/>
      <c r="CE149" s="560"/>
      <c r="CF149" s="560"/>
      <c r="CG149" s="560"/>
      <c r="CH149" s="560"/>
      <c r="CI149" s="560"/>
      <c r="CJ149" s="560"/>
      <c r="CK149" s="560"/>
      <c r="CL149" s="560"/>
      <c r="CM149" s="560"/>
      <c r="CN149" s="560"/>
      <c r="CO149" s="560"/>
      <c r="CP149" s="560"/>
      <c r="CQ149" s="560"/>
      <c r="CR149" s="560"/>
      <c r="CS149" s="560"/>
      <c r="CT149" s="560"/>
      <c r="CU149" s="560"/>
      <c r="CV149" s="560"/>
      <c r="CW149" s="560"/>
      <c r="CX149" s="560"/>
      <c r="CY149" s="560"/>
      <c r="CZ149" s="560"/>
      <c r="DA149" s="560"/>
      <c r="DB149" s="560"/>
      <c r="DC149" s="560"/>
      <c r="DD149" s="560"/>
      <c r="DE149" s="560"/>
      <c r="DF149" s="560"/>
      <c r="DG149" s="560"/>
      <c r="DH149" s="560"/>
      <c r="DI149" s="560"/>
      <c r="DJ149" s="560"/>
      <c r="DK149" s="560"/>
      <c r="DL149" s="560"/>
      <c r="DM149" s="560"/>
      <c r="DN149" s="560"/>
      <c r="DO149" s="560"/>
      <c r="DP149" s="560"/>
      <c r="DQ149" s="560"/>
      <c r="DR149" s="560"/>
      <c r="DS149" s="560"/>
      <c r="DT149" s="560"/>
      <c r="DU149" s="560"/>
      <c r="DV149" s="560"/>
      <c r="DW149" s="560"/>
      <c r="DX149" s="560"/>
      <c r="DY149" s="560"/>
      <c r="DZ149" s="560"/>
      <c r="EA149" s="560"/>
      <c r="EB149" s="560"/>
      <c r="EC149" s="560"/>
      <c r="ED149" s="560"/>
      <c r="EE149" s="560"/>
      <c r="EF149" s="560"/>
      <c r="EG149" s="560"/>
      <c r="EH149" s="560"/>
      <c r="EI149" s="560"/>
      <c r="EJ149" s="558"/>
    </row>
    <row r="150" spans="1:140" s="502" customFormat="1" ht="18" customHeight="1" x14ac:dyDescent="0.3">
      <c r="A150" s="451">
        <v>142</v>
      </c>
      <c r="B150" s="455" t="s">
        <v>1152</v>
      </c>
      <c r="C150" s="453" t="s">
        <v>502</v>
      </c>
      <c r="D150" s="454">
        <v>4500</v>
      </c>
      <c r="E150" s="424" t="s">
        <v>995</v>
      </c>
      <c r="F150" s="454" t="s">
        <v>1128</v>
      </c>
      <c r="G150" s="424" t="s">
        <v>1277</v>
      </c>
      <c r="H150" s="455" t="s">
        <v>505</v>
      </c>
      <c r="I150" s="453"/>
      <c r="J150" s="453"/>
      <c r="K150" s="456"/>
      <c r="L150" s="549"/>
      <c r="M150" s="560"/>
      <c r="N150" s="560"/>
      <c r="O150" s="560"/>
      <c r="P150" s="560"/>
      <c r="Q150" s="560"/>
      <c r="R150" s="560"/>
      <c r="S150" s="560"/>
      <c r="T150" s="560"/>
      <c r="U150" s="560"/>
      <c r="V150" s="560"/>
      <c r="W150" s="560"/>
      <c r="X150" s="560"/>
      <c r="Y150" s="560"/>
      <c r="Z150" s="560"/>
      <c r="AA150" s="560"/>
      <c r="AB150" s="560"/>
      <c r="AC150" s="560"/>
      <c r="AD150" s="560"/>
      <c r="AE150" s="560"/>
      <c r="AF150" s="560"/>
      <c r="AG150" s="560"/>
      <c r="AH150" s="560"/>
      <c r="AI150" s="560"/>
      <c r="AJ150" s="560"/>
      <c r="AK150" s="560"/>
      <c r="AL150" s="560"/>
      <c r="AM150" s="560"/>
      <c r="AN150" s="560"/>
      <c r="AO150" s="560"/>
      <c r="AP150" s="560"/>
      <c r="AQ150" s="560"/>
      <c r="AR150" s="560"/>
      <c r="AS150" s="560"/>
      <c r="AT150" s="560"/>
      <c r="AU150" s="560"/>
      <c r="AV150" s="560"/>
      <c r="AW150" s="560"/>
      <c r="AX150" s="560"/>
      <c r="AY150" s="560"/>
      <c r="AZ150" s="560"/>
      <c r="BA150" s="560"/>
      <c r="BB150" s="560"/>
      <c r="BC150" s="560"/>
      <c r="BD150" s="560"/>
      <c r="BE150" s="560"/>
      <c r="BF150" s="560"/>
      <c r="BG150" s="560"/>
      <c r="BH150" s="560"/>
      <c r="BI150" s="560"/>
      <c r="BJ150" s="560"/>
      <c r="BK150" s="560"/>
      <c r="BL150" s="560"/>
      <c r="BM150" s="560"/>
      <c r="BN150" s="560"/>
      <c r="BO150" s="560"/>
      <c r="BP150" s="560"/>
      <c r="BQ150" s="560"/>
      <c r="BR150" s="560"/>
      <c r="BS150" s="560"/>
      <c r="BT150" s="560"/>
      <c r="BU150" s="560"/>
      <c r="BV150" s="560"/>
      <c r="BW150" s="560"/>
      <c r="BX150" s="560"/>
      <c r="BY150" s="560"/>
      <c r="BZ150" s="560"/>
      <c r="CA150" s="560"/>
      <c r="CB150" s="560"/>
      <c r="CC150" s="560"/>
      <c r="CD150" s="560"/>
      <c r="CE150" s="560"/>
      <c r="CF150" s="560"/>
      <c r="CG150" s="560"/>
      <c r="CH150" s="560"/>
      <c r="CI150" s="560"/>
      <c r="CJ150" s="560"/>
      <c r="CK150" s="560"/>
      <c r="CL150" s="560"/>
      <c r="CM150" s="560"/>
      <c r="CN150" s="560"/>
      <c r="CO150" s="560"/>
      <c r="CP150" s="560"/>
      <c r="CQ150" s="560"/>
      <c r="CR150" s="560"/>
      <c r="CS150" s="560"/>
      <c r="CT150" s="560"/>
      <c r="CU150" s="560"/>
      <c r="CV150" s="560"/>
      <c r="CW150" s="560"/>
      <c r="CX150" s="560"/>
      <c r="CY150" s="560"/>
      <c r="CZ150" s="560"/>
      <c r="DA150" s="560"/>
      <c r="DB150" s="560"/>
      <c r="DC150" s="560"/>
      <c r="DD150" s="560"/>
      <c r="DE150" s="560"/>
      <c r="DF150" s="560"/>
      <c r="DG150" s="560"/>
      <c r="DH150" s="560"/>
      <c r="DI150" s="560"/>
      <c r="DJ150" s="560"/>
      <c r="DK150" s="560"/>
      <c r="DL150" s="560"/>
      <c r="DM150" s="560"/>
      <c r="DN150" s="560"/>
      <c r="DO150" s="560"/>
      <c r="DP150" s="560"/>
      <c r="DQ150" s="560"/>
      <c r="DR150" s="560"/>
      <c r="DS150" s="560"/>
      <c r="DT150" s="560"/>
      <c r="DU150" s="560"/>
      <c r="DV150" s="560"/>
      <c r="DW150" s="560"/>
      <c r="DX150" s="560"/>
      <c r="DY150" s="560"/>
      <c r="DZ150" s="560"/>
      <c r="EA150" s="560"/>
      <c r="EB150" s="560"/>
      <c r="EC150" s="560"/>
      <c r="ED150" s="560"/>
      <c r="EE150" s="560"/>
      <c r="EF150" s="560"/>
      <c r="EG150" s="560"/>
      <c r="EH150" s="560"/>
      <c r="EI150" s="560"/>
      <c r="EJ150" s="558"/>
    </row>
    <row r="151" spans="1:140" s="502" customFormat="1" ht="18" customHeight="1" x14ac:dyDescent="0.3">
      <c r="A151" s="451">
        <v>143</v>
      </c>
      <c r="B151" s="455" t="s">
        <v>1152</v>
      </c>
      <c r="C151" s="453" t="s">
        <v>502</v>
      </c>
      <c r="D151" s="454">
        <v>3000</v>
      </c>
      <c r="E151" s="424" t="s">
        <v>996</v>
      </c>
      <c r="F151" s="454" t="s">
        <v>1129</v>
      </c>
      <c r="G151" s="424" t="s">
        <v>1278</v>
      </c>
      <c r="H151" s="455" t="s">
        <v>505</v>
      </c>
      <c r="I151" s="453"/>
      <c r="J151" s="453"/>
      <c r="K151" s="456"/>
      <c r="L151" s="549"/>
      <c r="M151" s="560"/>
      <c r="N151" s="560"/>
      <c r="O151" s="560"/>
      <c r="P151" s="560"/>
      <c r="Q151" s="560"/>
      <c r="R151" s="560"/>
      <c r="S151" s="560"/>
      <c r="T151" s="560"/>
      <c r="U151" s="560"/>
      <c r="V151" s="560"/>
      <c r="W151" s="560"/>
      <c r="X151" s="560"/>
      <c r="Y151" s="560"/>
      <c r="Z151" s="560"/>
      <c r="AA151" s="560"/>
      <c r="AB151" s="560"/>
      <c r="AC151" s="560"/>
      <c r="AD151" s="560"/>
      <c r="AE151" s="560"/>
      <c r="AF151" s="560"/>
      <c r="AG151" s="560"/>
      <c r="AH151" s="560"/>
      <c r="AI151" s="560"/>
      <c r="AJ151" s="560"/>
      <c r="AK151" s="560"/>
      <c r="AL151" s="560"/>
      <c r="AM151" s="560"/>
      <c r="AN151" s="560"/>
      <c r="AO151" s="560"/>
      <c r="AP151" s="560"/>
      <c r="AQ151" s="560"/>
      <c r="AR151" s="560"/>
      <c r="AS151" s="560"/>
      <c r="AT151" s="560"/>
      <c r="AU151" s="560"/>
      <c r="AV151" s="560"/>
      <c r="AW151" s="560"/>
      <c r="AX151" s="560"/>
      <c r="AY151" s="560"/>
      <c r="AZ151" s="560"/>
      <c r="BA151" s="560"/>
      <c r="BB151" s="560"/>
      <c r="BC151" s="560"/>
      <c r="BD151" s="560"/>
      <c r="BE151" s="560"/>
      <c r="BF151" s="560"/>
      <c r="BG151" s="560"/>
      <c r="BH151" s="560"/>
      <c r="BI151" s="560"/>
      <c r="BJ151" s="560"/>
      <c r="BK151" s="560"/>
      <c r="BL151" s="560"/>
      <c r="BM151" s="560"/>
      <c r="BN151" s="560"/>
      <c r="BO151" s="560"/>
      <c r="BP151" s="560"/>
      <c r="BQ151" s="560"/>
      <c r="BR151" s="560"/>
      <c r="BS151" s="560"/>
      <c r="BT151" s="560"/>
      <c r="BU151" s="560"/>
      <c r="BV151" s="560"/>
      <c r="BW151" s="560"/>
      <c r="BX151" s="560"/>
      <c r="BY151" s="560"/>
      <c r="BZ151" s="560"/>
      <c r="CA151" s="560"/>
      <c r="CB151" s="560"/>
      <c r="CC151" s="560"/>
      <c r="CD151" s="560"/>
      <c r="CE151" s="560"/>
      <c r="CF151" s="560"/>
      <c r="CG151" s="560"/>
      <c r="CH151" s="560"/>
      <c r="CI151" s="560"/>
      <c r="CJ151" s="560"/>
      <c r="CK151" s="560"/>
      <c r="CL151" s="560"/>
      <c r="CM151" s="560"/>
      <c r="CN151" s="560"/>
      <c r="CO151" s="560"/>
      <c r="CP151" s="560"/>
      <c r="CQ151" s="560"/>
      <c r="CR151" s="560"/>
      <c r="CS151" s="560"/>
      <c r="CT151" s="560"/>
      <c r="CU151" s="560"/>
      <c r="CV151" s="560"/>
      <c r="CW151" s="560"/>
      <c r="CX151" s="560"/>
      <c r="CY151" s="560"/>
      <c r="CZ151" s="560"/>
      <c r="DA151" s="560"/>
      <c r="DB151" s="560"/>
      <c r="DC151" s="560"/>
      <c r="DD151" s="560"/>
      <c r="DE151" s="560"/>
      <c r="DF151" s="560"/>
      <c r="DG151" s="560"/>
      <c r="DH151" s="560"/>
      <c r="DI151" s="560"/>
      <c r="DJ151" s="560"/>
      <c r="DK151" s="560"/>
      <c r="DL151" s="560"/>
      <c r="DM151" s="560"/>
      <c r="DN151" s="560"/>
      <c r="DO151" s="560"/>
      <c r="DP151" s="560"/>
      <c r="DQ151" s="560"/>
      <c r="DR151" s="560"/>
      <c r="DS151" s="560"/>
      <c r="DT151" s="560"/>
      <c r="DU151" s="560"/>
      <c r="DV151" s="560"/>
      <c r="DW151" s="560"/>
      <c r="DX151" s="560"/>
      <c r="DY151" s="560"/>
      <c r="DZ151" s="560"/>
      <c r="EA151" s="560"/>
      <c r="EB151" s="560"/>
      <c r="EC151" s="560"/>
      <c r="ED151" s="560"/>
      <c r="EE151" s="560"/>
      <c r="EF151" s="560"/>
      <c r="EG151" s="560"/>
      <c r="EH151" s="560"/>
      <c r="EI151" s="560"/>
      <c r="EJ151" s="558"/>
    </row>
    <row r="152" spans="1:140" s="502" customFormat="1" ht="18" customHeight="1" x14ac:dyDescent="0.3">
      <c r="A152" s="451">
        <v>144</v>
      </c>
      <c r="B152" s="455" t="s">
        <v>1152</v>
      </c>
      <c r="C152" s="453" t="s">
        <v>502</v>
      </c>
      <c r="D152" s="454">
        <v>60000</v>
      </c>
      <c r="E152" s="424" t="s">
        <v>997</v>
      </c>
      <c r="F152" s="454" t="s">
        <v>1130</v>
      </c>
      <c r="G152" s="424" t="s">
        <v>1279</v>
      </c>
      <c r="H152" s="455" t="s">
        <v>504</v>
      </c>
      <c r="I152" s="453"/>
      <c r="J152" s="453"/>
      <c r="K152" s="456"/>
      <c r="L152" s="549"/>
      <c r="M152" s="560"/>
      <c r="N152" s="560"/>
      <c r="O152" s="560"/>
      <c r="P152" s="560"/>
      <c r="Q152" s="560"/>
      <c r="R152" s="560"/>
      <c r="S152" s="560"/>
      <c r="T152" s="560"/>
      <c r="U152" s="560"/>
      <c r="V152" s="560"/>
      <c r="W152" s="560"/>
      <c r="X152" s="560"/>
      <c r="Y152" s="560"/>
      <c r="Z152" s="560"/>
      <c r="AA152" s="560"/>
      <c r="AB152" s="560"/>
      <c r="AC152" s="560"/>
      <c r="AD152" s="560"/>
      <c r="AE152" s="560"/>
      <c r="AF152" s="560"/>
      <c r="AG152" s="560"/>
      <c r="AH152" s="560"/>
      <c r="AI152" s="560"/>
      <c r="AJ152" s="560"/>
      <c r="AK152" s="560"/>
      <c r="AL152" s="560"/>
      <c r="AM152" s="560"/>
      <c r="AN152" s="560"/>
      <c r="AO152" s="560"/>
      <c r="AP152" s="560"/>
      <c r="AQ152" s="560"/>
      <c r="AR152" s="560"/>
      <c r="AS152" s="560"/>
      <c r="AT152" s="560"/>
      <c r="AU152" s="560"/>
      <c r="AV152" s="560"/>
      <c r="AW152" s="560"/>
      <c r="AX152" s="560"/>
      <c r="AY152" s="560"/>
      <c r="AZ152" s="560"/>
      <c r="BA152" s="560"/>
      <c r="BB152" s="560"/>
      <c r="BC152" s="560"/>
      <c r="BD152" s="560"/>
      <c r="BE152" s="560"/>
      <c r="BF152" s="560"/>
      <c r="BG152" s="560"/>
      <c r="BH152" s="560"/>
      <c r="BI152" s="560"/>
      <c r="BJ152" s="560"/>
      <c r="BK152" s="560"/>
      <c r="BL152" s="560"/>
      <c r="BM152" s="560"/>
      <c r="BN152" s="560"/>
      <c r="BO152" s="560"/>
      <c r="BP152" s="560"/>
      <c r="BQ152" s="560"/>
      <c r="BR152" s="560"/>
      <c r="BS152" s="560"/>
      <c r="BT152" s="560"/>
      <c r="BU152" s="560"/>
      <c r="BV152" s="560"/>
      <c r="BW152" s="560"/>
      <c r="BX152" s="560"/>
      <c r="BY152" s="560"/>
      <c r="BZ152" s="560"/>
      <c r="CA152" s="560"/>
      <c r="CB152" s="560"/>
      <c r="CC152" s="560"/>
      <c r="CD152" s="560"/>
      <c r="CE152" s="560"/>
      <c r="CF152" s="560"/>
      <c r="CG152" s="560"/>
      <c r="CH152" s="560"/>
      <c r="CI152" s="560"/>
      <c r="CJ152" s="560"/>
      <c r="CK152" s="560"/>
      <c r="CL152" s="560"/>
      <c r="CM152" s="560"/>
      <c r="CN152" s="560"/>
      <c r="CO152" s="560"/>
      <c r="CP152" s="560"/>
      <c r="CQ152" s="560"/>
      <c r="CR152" s="560"/>
      <c r="CS152" s="560"/>
      <c r="CT152" s="560"/>
      <c r="CU152" s="560"/>
      <c r="CV152" s="560"/>
      <c r="CW152" s="560"/>
      <c r="CX152" s="560"/>
      <c r="CY152" s="560"/>
      <c r="CZ152" s="560"/>
      <c r="DA152" s="560"/>
      <c r="DB152" s="560"/>
      <c r="DC152" s="560"/>
      <c r="DD152" s="560"/>
      <c r="DE152" s="560"/>
      <c r="DF152" s="560"/>
      <c r="DG152" s="560"/>
      <c r="DH152" s="560"/>
      <c r="DI152" s="560"/>
      <c r="DJ152" s="560"/>
      <c r="DK152" s="560"/>
      <c r="DL152" s="560"/>
      <c r="DM152" s="560"/>
      <c r="DN152" s="560"/>
      <c r="DO152" s="560"/>
      <c r="DP152" s="560"/>
      <c r="DQ152" s="560"/>
      <c r="DR152" s="560"/>
      <c r="DS152" s="560"/>
      <c r="DT152" s="560"/>
      <c r="DU152" s="560"/>
      <c r="DV152" s="560"/>
      <c r="DW152" s="560"/>
      <c r="DX152" s="560"/>
      <c r="DY152" s="560"/>
      <c r="DZ152" s="560"/>
      <c r="EA152" s="560"/>
      <c r="EB152" s="560"/>
      <c r="EC152" s="560"/>
      <c r="ED152" s="560"/>
      <c r="EE152" s="560"/>
      <c r="EF152" s="560"/>
      <c r="EG152" s="560"/>
      <c r="EH152" s="560"/>
      <c r="EI152" s="560"/>
      <c r="EJ152" s="558"/>
    </row>
    <row r="153" spans="1:140" s="502" customFormat="1" ht="18" customHeight="1" x14ac:dyDescent="0.3">
      <c r="A153" s="451">
        <v>145</v>
      </c>
      <c r="B153" s="455" t="s">
        <v>1152</v>
      </c>
      <c r="C153" s="453" t="s">
        <v>502</v>
      </c>
      <c r="D153" s="454">
        <v>5000</v>
      </c>
      <c r="E153" s="424" t="s">
        <v>998</v>
      </c>
      <c r="F153" s="454" t="s">
        <v>1131</v>
      </c>
      <c r="G153" s="424" t="s">
        <v>1280</v>
      </c>
      <c r="H153" s="455" t="s">
        <v>504</v>
      </c>
      <c r="I153" s="453"/>
      <c r="J153" s="453"/>
      <c r="K153" s="456"/>
      <c r="L153" s="549"/>
      <c r="M153" s="560"/>
      <c r="N153" s="560"/>
      <c r="O153" s="560"/>
      <c r="P153" s="560"/>
      <c r="Q153" s="560"/>
      <c r="R153" s="560"/>
      <c r="S153" s="560"/>
      <c r="T153" s="560"/>
      <c r="U153" s="560"/>
      <c r="V153" s="560"/>
      <c r="W153" s="560"/>
      <c r="X153" s="560"/>
      <c r="Y153" s="560"/>
      <c r="Z153" s="560"/>
      <c r="AA153" s="560"/>
      <c r="AB153" s="560"/>
      <c r="AC153" s="560"/>
      <c r="AD153" s="560"/>
      <c r="AE153" s="560"/>
      <c r="AF153" s="560"/>
      <c r="AG153" s="560"/>
      <c r="AH153" s="560"/>
      <c r="AI153" s="560"/>
      <c r="AJ153" s="560"/>
      <c r="AK153" s="560"/>
      <c r="AL153" s="560"/>
      <c r="AM153" s="560"/>
      <c r="AN153" s="560"/>
      <c r="AO153" s="560"/>
      <c r="AP153" s="560"/>
      <c r="AQ153" s="560"/>
      <c r="AR153" s="560"/>
      <c r="AS153" s="560"/>
      <c r="AT153" s="560"/>
      <c r="AU153" s="560"/>
      <c r="AV153" s="560"/>
      <c r="AW153" s="560"/>
      <c r="AX153" s="560"/>
      <c r="AY153" s="560"/>
      <c r="AZ153" s="560"/>
      <c r="BA153" s="560"/>
      <c r="BB153" s="560"/>
      <c r="BC153" s="560"/>
      <c r="BD153" s="560"/>
      <c r="BE153" s="560"/>
      <c r="BF153" s="560"/>
      <c r="BG153" s="560"/>
      <c r="BH153" s="560"/>
      <c r="BI153" s="560"/>
      <c r="BJ153" s="560"/>
      <c r="BK153" s="560"/>
      <c r="BL153" s="560"/>
      <c r="BM153" s="560"/>
      <c r="BN153" s="560"/>
      <c r="BO153" s="560"/>
      <c r="BP153" s="560"/>
      <c r="BQ153" s="560"/>
      <c r="BR153" s="560"/>
      <c r="BS153" s="560"/>
      <c r="BT153" s="560"/>
      <c r="BU153" s="560"/>
      <c r="BV153" s="560"/>
      <c r="BW153" s="560"/>
      <c r="BX153" s="560"/>
      <c r="BY153" s="560"/>
      <c r="BZ153" s="560"/>
      <c r="CA153" s="560"/>
      <c r="CB153" s="560"/>
      <c r="CC153" s="560"/>
      <c r="CD153" s="560"/>
      <c r="CE153" s="560"/>
      <c r="CF153" s="560"/>
      <c r="CG153" s="560"/>
      <c r="CH153" s="560"/>
      <c r="CI153" s="560"/>
      <c r="CJ153" s="560"/>
      <c r="CK153" s="560"/>
      <c r="CL153" s="560"/>
      <c r="CM153" s="560"/>
      <c r="CN153" s="560"/>
      <c r="CO153" s="560"/>
      <c r="CP153" s="560"/>
      <c r="CQ153" s="560"/>
      <c r="CR153" s="560"/>
      <c r="CS153" s="560"/>
      <c r="CT153" s="560"/>
      <c r="CU153" s="560"/>
      <c r="CV153" s="560"/>
      <c r="CW153" s="560"/>
      <c r="CX153" s="560"/>
      <c r="CY153" s="560"/>
      <c r="CZ153" s="560"/>
      <c r="DA153" s="560"/>
      <c r="DB153" s="560"/>
      <c r="DC153" s="560"/>
      <c r="DD153" s="560"/>
      <c r="DE153" s="560"/>
      <c r="DF153" s="560"/>
      <c r="DG153" s="560"/>
      <c r="DH153" s="560"/>
      <c r="DI153" s="560"/>
      <c r="DJ153" s="560"/>
      <c r="DK153" s="560"/>
      <c r="DL153" s="560"/>
      <c r="DM153" s="560"/>
      <c r="DN153" s="560"/>
      <c r="DO153" s="560"/>
      <c r="DP153" s="560"/>
      <c r="DQ153" s="560"/>
      <c r="DR153" s="560"/>
      <c r="DS153" s="560"/>
      <c r="DT153" s="560"/>
      <c r="DU153" s="560"/>
      <c r="DV153" s="560"/>
      <c r="DW153" s="560"/>
      <c r="DX153" s="560"/>
      <c r="DY153" s="560"/>
      <c r="DZ153" s="560"/>
      <c r="EA153" s="560"/>
      <c r="EB153" s="560"/>
      <c r="EC153" s="560"/>
      <c r="ED153" s="560"/>
      <c r="EE153" s="560"/>
      <c r="EF153" s="560"/>
      <c r="EG153" s="560"/>
      <c r="EH153" s="560"/>
      <c r="EI153" s="560"/>
      <c r="EJ153" s="558"/>
    </row>
    <row r="154" spans="1:140" s="502" customFormat="1" ht="18" customHeight="1" x14ac:dyDescent="0.3">
      <c r="A154" s="451">
        <v>146</v>
      </c>
      <c r="B154" s="455" t="s">
        <v>1152</v>
      </c>
      <c r="C154" s="453" t="s">
        <v>502</v>
      </c>
      <c r="D154" s="454">
        <v>25000</v>
      </c>
      <c r="E154" s="424" t="s">
        <v>999</v>
      </c>
      <c r="F154" s="454" t="s">
        <v>1132</v>
      </c>
      <c r="G154" s="424" t="s">
        <v>1281</v>
      </c>
      <c r="H154" s="455" t="s">
        <v>505</v>
      </c>
      <c r="I154" s="453"/>
      <c r="J154" s="453"/>
      <c r="K154" s="456"/>
      <c r="L154" s="549"/>
      <c r="M154" s="560"/>
      <c r="N154" s="560"/>
      <c r="O154" s="560"/>
      <c r="P154" s="560"/>
      <c r="Q154" s="560"/>
      <c r="R154" s="560"/>
      <c r="S154" s="560"/>
      <c r="T154" s="560"/>
      <c r="U154" s="560"/>
      <c r="V154" s="560"/>
      <c r="W154" s="560"/>
      <c r="X154" s="560"/>
      <c r="Y154" s="560"/>
      <c r="Z154" s="560"/>
      <c r="AA154" s="560"/>
      <c r="AB154" s="560"/>
      <c r="AC154" s="560"/>
      <c r="AD154" s="560"/>
      <c r="AE154" s="560"/>
      <c r="AF154" s="560"/>
      <c r="AG154" s="560"/>
      <c r="AH154" s="560"/>
      <c r="AI154" s="560"/>
      <c r="AJ154" s="560"/>
      <c r="AK154" s="560"/>
      <c r="AL154" s="560"/>
      <c r="AM154" s="560"/>
      <c r="AN154" s="560"/>
      <c r="AO154" s="560"/>
      <c r="AP154" s="560"/>
      <c r="AQ154" s="560"/>
      <c r="AR154" s="560"/>
      <c r="AS154" s="560"/>
      <c r="AT154" s="560"/>
      <c r="AU154" s="560"/>
      <c r="AV154" s="560"/>
      <c r="AW154" s="560"/>
      <c r="AX154" s="560"/>
      <c r="AY154" s="560"/>
      <c r="AZ154" s="560"/>
      <c r="BA154" s="560"/>
      <c r="BB154" s="560"/>
      <c r="BC154" s="560"/>
      <c r="BD154" s="560"/>
      <c r="BE154" s="560"/>
      <c r="BF154" s="560"/>
      <c r="BG154" s="560"/>
      <c r="BH154" s="560"/>
      <c r="BI154" s="560"/>
      <c r="BJ154" s="560"/>
      <c r="BK154" s="560"/>
      <c r="BL154" s="560"/>
      <c r="BM154" s="560"/>
      <c r="BN154" s="560"/>
      <c r="BO154" s="560"/>
      <c r="BP154" s="560"/>
      <c r="BQ154" s="560"/>
      <c r="BR154" s="560"/>
      <c r="BS154" s="560"/>
      <c r="BT154" s="560"/>
      <c r="BU154" s="560"/>
      <c r="BV154" s="560"/>
      <c r="BW154" s="560"/>
      <c r="BX154" s="560"/>
      <c r="BY154" s="560"/>
      <c r="BZ154" s="560"/>
      <c r="CA154" s="560"/>
      <c r="CB154" s="560"/>
      <c r="CC154" s="560"/>
      <c r="CD154" s="560"/>
      <c r="CE154" s="560"/>
      <c r="CF154" s="560"/>
      <c r="CG154" s="560"/>
      <c r="CH154" s="560"/>
      <c r="CI154" s="560"/>
      <c r="CJ154" s="560"/>
      <c r="CK154" s="560"/>
      <c r="CL154" s="560"/>
      <c r="CM154" s="560"/>
      <c r="CN154" s="560"/>
      <c r="CO154" s="560"/>
      <c r="CP154" s="560"/>
      <c r="CQ154" s="560"/>
      <c r="CR154" s="560"/>
      <c r="CS154" s="560"/>
      <c r="CT154" s="560"/>
      <c r="CU154" s="560"/>
      <c r="CV154" s="560"/>
      <c r="CW154" s="560"/>
      <c r="CX154" s="560"/>
      <c r="CY154" s="560"/>
      <c r="CZ154" s="560"/>
      <c r="DA154" s="560"/>
      <c r="DB154" s="560"/>
      <c r="DC154" s="560"/>
      <c r="DD154" s="560"/>
      <c r="DE154" s="560"/>
      <c r="DF154" s="560"/>
      <c r="DG154" s="560"/>
      <c r="DH154" s="560"/>
      <c r="DI154" s="560"/>
      <c r="DJ154" s="560"/>
      <c r="DK154" s="560"/>
      <c r="DL154" s="560"/>
      <c r="DM154" s="560"/>
      <c r="DN154" s="560"/>
      <c r="DO154" s="560"/>
      <c r="DP154" s="560"/>
      <c r="DQ154" s="560"/>
      <c r="DR154" s="560"/>
      <c r="DS154" s="560"/>
      <c r="DT154" s="560"/>
      <c r="DU154" s="560"/>
      <c r="DV154" s="560"/>
      <c r="DW154" s="560"/>
      <c r="DX154" s="560"/>
      <c r="DY154" s="560"/>
      <c r="DZ154" s="560"/>
      <c r="EA154" s="560"/>
      <c r="EB154" s="560"/>
      <c r="EC154" s="560"/>
      <c r="ED154" s="560"/>
      <c r="EE154" s="560"/>
      <c r="EF154" s="560"/>
      <c r="EG154" s="560"/>
      <c r="EH154" s="560"/>
      <c r="EI154" s="560"/>
      <c r="EJ154" s="558"/>
    </row>
    <row r="155" spans="1:140" s="502" customFormat="1" ht="18" customHeight="1" x14ac:dyDescent="0.3">
      <c r="A155" s="451">
        <v>147</v>
      </c>
      <c r="B155" s="455" t="s">
        <v>1153</v>
      </c>
      <c r="C155" s="453" t="s">
        <v>502</v>
      </c>
      <c r="D155" s="454">
        <v>6000</v>
      </c>
      <c r="E155" s="424" t="s">
        <v>1000</v>
      </c>
      <c r="F155" s="454" t="s">
        <v>1133</v>
      </c>
      <c r="G155" s="424" t="s">
        <v>1282</v>
      </c>
      <c r="H155" s="455" t="s">
        <v>503</v>
      </c>
      <c r="I155" s="453"/>
      <c r="J155" s="453"/>
      <c r="K155" s="456"/>
      <c r="L155" s="549"/>
      <c r="M155" s="560"/>
      <c r="N155" s="560"/>
      <c r="O155" s="560"/>
      <c r="P155" s="560"/>
      <c r="Q155" s="560"/>
      <c r="R155" s="560"/>
      <c r="S155" s="560"/>
      <c r="T155" s="560"/>
      <c r="U155" s="560"/>
      <c r="V155" s="560"/>
      <c r="W155" s="560"/>
      <c r="X155" s="560"/>
      <c r="Y155" s="560"/>
      <c r="Z155" s="560"/>
      <c r="AA155" s="560"/>
      <c r="AB155" s="560"/>
      <c r="AC155" s="560"/>
      <c r="AD155" s="560"/>
      <c r="AE155" s="560"/>
      <c r="AF155" s="560"/>
      <c r="AG155" s="560"/>
      <c r="AH155" s="560"/>
      <c r="AI155" s="560"/>
      <c r="AJ155" s="560"/>
      <c r="AK155" s="560"/>
      <c r="AL155" s="560"/>
      <c r="AM155" s="560"/>
      <c r="AN155" s="560"/>
      <c r="AO155" s="560"/>
      <c r="AP155" s="560"/>
      <c r="AQ155" s="560"/>
      <c r="AR155" s="560"/>
      <c r="AS155" s="560"/>
      <c r="AT155" s="560"/>
      <c r="AU155" s="560"/>
      <c r="AV155" s="560"/>
      <c r="AW155" s="560"/>
      <c r="AX155" s="560"/>
      <c r="AY155" s="560"/>
      <c r="AZ155" s="560"/>
      <c r="BA155" s="560"/>
      <c r="BB155" s="560"/>
      <c r="BC155" s="560"/>
      <c r="BD155" s="560"/>
      <c r="BE155" s="560"/>
      <c r="BF155" s="560"/>
      <c r="BG155" s="560"/>
      <c r="BH155" s="560"/>
      <c r="BI155" s="560"/>
      <c r="BJ155" s="560"/>
      <c r="BK155" s="560"/>
      <c r="BL155" s="560"/>
      <c r="BM155" s="560"/>
      <c r="BN155" s="560"/>
      <c r="BO155" s="560"/>
      <c r="BP155" s="560"/>
      <c r="BQ155" s="560"/>
      <c r="BR155" s="560"/>
      <c r="BS155" s="560"/>
      <c r="BT155" s="560"/>
      <c r="BU155" s="560"/>
      <c r="BV155" s="560"/>
      <c r="BW155" s="560"/>
      <c r="BX155" s="560"/>
      <c r="BY155" s="560"/>
      <c r="BZ155" s="560"/>
      <c r="CA155" s="560"/>
      <c r="CB155" s="560"/>
      <c r="CC155" s="560"/>
      <c r="CD155" s="560"/>
      <c r="CE155" s="560"/>
      <c r="CF155" s="560"/>
      <c r="CG155" s="560"/>
      <c r="CH155" s="560"/>
      <c r="CI155" s="560"/>
      <c r="CJ155" s="560"/>
      <c r="CK155" s="560"/>
      <c r="CL155" s="560"/>
      <c r="CM155" s="560"/>
      <c r="CN155" s="560"/>
      <c r="CO155" s="560"/>
      <c r="CP155" s="560"/>
      <c r="CQ155" s="560"/>
      <c r="CR155" s="560"/>
      <c r="CS155" s="560"/>
      <c r="CT155" s="560"/>
      <c r="CU155" s="560"/>
      <c r="CV155" s="560"/>
      <c r="CW155" s="560"/>
      <c r="CX155" s="560"/>
      <c r="CY155" s="560"/>
      <c r="CZ155" s="560"/>
      <c r="DA155" s="560"/>
      <c r="DB155" s="560"/>
      <c r="DC155" s="560"/>
      <c r="DD155" s="560"/>
      <c r="DE155" s="560"/>
      <c r="DF155" s="560"/>
      <c r="DG155" s="560"/>
      <c r="DH155" s="560"/>
      <c r="DI155" s="560"/>
      <c r="DJ155" s="560"/>
      <c r="DK155" s="560"/>
      <c r="DL155" s="560"/>
      <c r="DM155" s="560"/>
      <c r="DN155" s="560"/>
      <c r="DO155" s="560"/>
      <c r="DP155" s="560"/>
      <c r="DQ155" s="560"/>
      <c r="DR155" s="560"/>
      <c r="DS155" s="560"/>
      <c r="DT155" s="560"/>
      <c r="DU155" s="560"/>
      <c r="DV155" s="560"/>
      <c r="DW155" s="560"/>
      <c r="DX155" s="560"/>
      <c r="DY155" s="560"/>
      <c r="DZ155" s="560"/>
      <c r="EA155" s="560"/>
      <c r="EB155" s="560"/>
      <c r="EC155" s="560"/>
      <c r="ED155" s="560"/>
      <c r="EE155" s="560"/>
      <c r="EF155" s="560"/>
      <c r="EG155" s="560"/>
      <c r="EH155" s="560"/>
      <c r="EI155" s="560"/>
      <c r="EJ155" s="558"/>
    </row>
    <row r="156" spans="1:140" s="502" customFormat="1" ht="18" customHeight="1" x14ac:dyDescent="0.3">
      <c r="A156" s="451">
        <v>148</v>
      </c>
      <c r="B156" s="455" t="s">
        <v>1153</v>
      </c>
      <c r="C156" s="453" t="s">
        <v>502</v>
      </c>
      <c r="D156" s="454">
        <v>6000</v>
      </c>
      <c r="E156" s="424" t="s">
        <v>1001</v>
      </c>
      <c r="F156" s="454" t="s">
        <v>1134</v>
      </c>
      <c r="G156" s="424" t="s">
        <v>1283</v>
      </c>
      <c r="H156" s="455" t="s">
        <v>503</v>
      </c>
      <c r="I156" s="453"/>
      <c r="J156" s="453"/>
      <c r="K156" s="456"/>
      <c r="L156" s="549"/>
      <c r="M156" s="560"/>
      <c r="N156" s="560"/>
      <c r="O156" s="560"/>
      <c r="P156" s="560"/>
      <c r="Q156" s="560"/>
      <c r="R156" s="560"/>
      <c r="S156" s="560"/>
      <c r="T156" s="560"/>
      <c r="U156" s="560"/>
      <c r="V156" s="560"/>
      <c r="W156" s="560"/>
      <c r="X156" s="560"/>
      <c r="Y156" s="560"/>
      <c r="Z156" s="560"/>
      <c r="AA156" s="560"/>
      <c r="AB156" s="560"/>
      <c r="AC156" s="560"/>
      <c r="AD156" s="560"/>
      <c r="AE156" s="560"/>
      <c r="AF156" s="560"/>
      <c r="AG156" s="560"/>
      <c r="AH156" s="560"/>
      <c r="AI156" s="560"/>
      <c r="AJ156" s="560"/>
      <c r="AK156" s="560"/>
      <c r="AL156" s="560"/>
      <c r="AM156" s="560"/>
      <c r="AN156" s="560"/>
      <c r="AO156" s="560"/>
      <c r="AP156" s="560"/>
      <c r="AQ156" s="560"/>
      <c r="AR156" s="560"/>
      <c r="AS156" s="560"/>
      <c r="AT156" s="560"/>
      <c r="AU156" s="560"/>
      <c r="AV156" s="560"/>
      <c r="AW156" s="560"/>
      <c r="AX156" s="560"/>
      <c r="AY156" s="560"/>
      <c r="AZ156" s="560"/>
      <c r="BA156" s="560"/>
      <c r="BB156" s="560"/>
      <c r="BC156" s="560"/>
      <c r="BD156" s="560"/>
      <c r="BE156" s="560"/>
      <c r="BF156" s="560"/>
      <c r="BG156" s="560"/>
      <c r="BH156" s="560"/>
      <c r="BI156" s="560"/>
      <c r="BJ156" s="560"/>
      <c r="BK156" s="560"/>
      <c r="BL156" s="560"/>
      <c r="BM156" s="560"/>
      <c r="BN156" s="560"/>
      <c r="BO156" s="560"/>
      <c r="BP156" s="560"/>
      <c r="BQ156" s="560"/>
      <c r="BR156" s="560"/>
      <c r="BS156" s="560"/>
      <c r="BT156" s="560"/>
      <c r="BU156" s="560"/>
      <c r="BV156" s="560"/>
      <c r="BW156" s="560"/>
      <c r="BX156" s="560"/>
      <c r="BY156" s="560"/>
      <c r="BZ156" s="560"/>
      <c r="CA156" s="560"/>
      <c r="CB156" s="560"/>
      <c r="CC156" s="560"/>
      <c r="CD156" s="560"/>
      <c r="CE156" s="560"/>
      <c r="CF156" s="560"/>
      <c r="CG156" s="560"/>
      <c r="CH156" s="560"/>
      <c r="CI156" s="560"/>
      <c r="CJ156" s="560"/>
      <c r="CK156" s="560"/>
      <c r="CL156" s="560"/>
      <c r="CM156" s="560"/>
      <c r="CN156" s="560"/>
      <c r="CO156" s="560"/>
      <c r="CP156" s="560"/>
      <c r="CQ156" s="560"/>
      <c r="CR156" s="560"/>
      <c r="CS156" s="560"/>
      <c r="CT156" s="560"/>
      <c r="CU156" s="560"/>
      <c r="CV156" s="560"/>
      <c r="CW156" s="560"/>
      <c r="CX156" s="560"/>
      <c r="CY156" s="560"/>
      <c r="CZ156" s="560"/>
      <c r="DA156" s="560"/>
      <c r="DB156" s="560"/>
      <c r="DC156" s="560"/>
      <c r="DD156" s="560"/>
      <c r="DE156" s="560"/>
      <c r="DF156" s="560"/>
      <c r="DG156" s="560"/>
      <c r="DH156" s="560"/>
      <c r="DI156" s="560"/>
      <c r="DJ156" s="560"/>
      <c r="DK156" s="560"/>
      <c r="DL156" s="560"/>
      <c r="DM156" s="560"/>
      <c r="DN156" s="560"/>
      <c r="DO156" s="560"/>
      <c r="DP156" s="560"/>
      <c r="DQ156" s="560"/>
      <c r="DR156" s="560"/>
      <c r="DS156" s="560"/>
      <c r="DT156" s="560"/>
      <c r="DU156" s="560"/>
      <c r="DV156" s="560"/>
      <c r="DW156" s="560"/>
      <c r="DX156" s="560"/>
      <c r="DY156" s="560"/>
      <c r="DZ156" s="560"/>
      <c r="EA156" s="560"/>
      <c r="EB156" s="560"/>
      <c r="EC156" s="560"/>
      <c r="ED156" s="560"/>
      <c r="EE156" s="560"/>
      <c r="EF156" s="560"/>
      <c r="EG156" s="560"/>
      <c r="EH156" s="560"/>
      <c r="EI156" s="560"/>
      <c r="EJ156" s="558"/>
    </row>
    <row r="157" spans="1:140" s="502" customFormat="1" ht="18" customHeight="1" x14ac:dyDescent="0.3">
      <c r="A157" s="451">
        <v>149</v>
      </c>
      <c r="B157" s="455" t="s">
        <v>1153</v>
      </c>
      <c r="C157" s="453" t="s">
        <v>502</v>
      </c>
      <c r="D157" s="454">
        <v>3000</v>
      </c>
      <c r="E157" s="424" t="s">
        <v>1002</v>
      </c>
      <c r="F157" s="454" t="s">
        <v>1135</v>
      </c>
      <c r="G157" s="424" t="s">
        <v>1284</v>
      </c>
      <c r="H157" s="455" t="s">
        <v>503</v>
      </c>
      <c r="I157" s="453"/>
      <c r="J157" s="453"/>
      <c r="K157" s="456"/>
      <c r="L157" s="549"/>
      <c r="M157" s="560"/>
      <c r="N157" s="560"/>
      <c r="O157" s="560"/>
      <c r="P157" s="560"/>
      <c r="Q157" s="560"/>
      <c r="R157" s="560"/>
      <c r="S157" s="560"/>
      <c r="T157" s="560"/>
      <c r="U157" s="560"/>
      <c r="V157" s="560"/>
      <c r="W157" s="560"/>
      <c r="X157" s="560"/>
      <c r="Y157" s="560"/>
      <c r="Z157" s="560"/>
      <c r="AA157" s="560"/>
      <c r="AB157" s="560"/>
      <c r="AC157" s="560"/>
      <c r="AD157" s="560"/>
      <c r="AE157" s="560"/>
      <c r="AF157" s="560"/>
      <c r="AG157" s="560"/>
      <c r="AH157" s="560"/>
      <c r="AI157" s="560"/>
      <c r="AJ157" s="560"/>
      <c r="AK157" s="560"/>
      <c r="AL157" s="560"/>
      <c r="AM157" s="560"/>
      <c r="AN157" s="560"/>
      <c r="AO157" s="560"/>
      <c r="AP157" s="560"/>
      <c r="AQ157" s="560"/>
      <c r="AR157" s="560"/>
      <c r="AS157" s="560"/>
      <c r="AT157" s="560"/>
      <c r="AU157" s="560"/>
      <c r="AV157" s="560"/>
      <c r="AW157" s="560"/>
      <c r="AX157" s="560"/>
      <c r="AY157" s="560"/>
      <c r="AZ157" s="560"/>
      <c r="BA157" s="560"/>
      <c r="BB157" s="560"/>
      <c r="BC157" s="560"/>
      <c r="BD157" s="560"/>
      <c r="BE157" s="560"/>
      <c r="BF157" s="560"/>
      <c r="BG157" s="560"/>
      <c r="BH157" s="560"/>
      <c r="BI157" s="560"/>
      <c r="BJ157" s="560"/>
      <c r="BK157" s="560"/>
      <c r="BL157" s="560"/>
      <c r="BM157" s="560"/>
      <c r="BN157" s="560"/>
      <c r="BO157" s="560"/>
      <c r="BP157" s="560"/>
      <c r="BQ157" s="560"/>
      <c r="BR157" s="560"/>
      <c r="BS157" s="560"/>
      <c r="BT157" s="560"/>
      <c r="BU157" s="560"/>
      <c r="BV157" s="560"/>
      <c r="BW157" s="560"/>
      <c r="BX157" s="560"/>
      <c r="BY157" s="560"/>
      <c r="BZ157" s="560"/>
      <c r="CA157" s="560"/>
      <c r="CB157" s="560"/>
      <c r="CC157" s="560"/>
      <c r="CD157" s="560"/>
      <c r="CE157" s="560"/>
      <c r="CF157" s="560"/>
      <c r="CG157" s="560"/>
      <c r="CH157" s="560"/>
      <c r="CI157" s="560"/>
      <c r="CJ157" s="560"/>
      <c r="CK157" s="560"/>
      <c r="CL157" s="560"/>
      <c r="CM157" s="560"/>
      <c r="CN157" s="560"/>
      <c r="CO157" s="560"/>
      <c r="CP157" s="560"/>
      <c r="CQ157" s="560"/>
      <c r="CR157" s="560"/>
      <c r="CS157" s="560"/>
      <c r="CT157" s="560"/>
      <c r="CU157" s="560"/>
      <c r="CV157" s="560"/>
      <c r="CW157" s="560"/>
      <c r="CX157" s="560"/>
      <c r="CY157" s="560"/>
      <c r="CZ157" s="560"/>
      <c r="DA157" s="560"/>
      <c r="DB157" s="560"/>
      <c r="DC157" s="560"/>
      <c r="DD157" s="560"/>
      <c r="DE157" s="560"/>
      <c r="DF157" s="560"/>
      <c r="DG157" s="560"/>
      <c r="DH157" s="560"/>
      <c r="DI157" s="560"/>
      <c r="DJ157" s="560"/>
      <c r="DK157" s="560"/>
      <c r="DL157" s="560"/>
      <c r="DM157" s="560"/>
      <c r="DN157" s="560"/>
      <c r="DO157" s="560"/>
      <c r="DP157" s="560"/>
      <c r="DQ157" s="560"/>
      <c r="DR157" s="560"/>
      <c r="DS157" s="560"/>
      <c r="DT157" s="560"/>
      <c r="DU157" s="560"/>
      <c r="DV157" s="560"/>
      <c r="DW157" s="560"/>
      <c r="DX157" s="560"/>
      <c r="DY157" s="560"/>
      <c r="DZ157" s="560"/>
      <c r="EA157" s="560"/>
      <c r="EB157" s="560"/>
      <c r="EC157" s="560"/>
      <c r="ED157" s="560"/>
      <c r="EE157" s="560"/>
      <c r="EF157" s="560"/>
      <c r="EG157" s="560"/>
      <c r="EH157" s="560"/>
      <c r="EI157" s="560"/>
      <c r="EJ157" s="558"/>
    </row>
    <row r="158" spans="1:140" s="502" customFormat="1" ht="18" customHeight="1" x14ac:dyDescent="0.3">
      <c r="A158" s="451">
        <v>150</v>
      </c>
      <c r="B158" s="455" t="s">
        <v>1153</v>
      </c>
      <c r="C158" s="453" t="s">
        <v>502</v>
      </c>
      <c r="D158" s="454">
        <v>1000</v>
      </c>
      <c r="E158" s="424" t="s">
        <v>1003</v>
      </c>
      <c r="F158" s="454" t="s">
        <v>1136</v>
      </c>
      <c r="G158" s="424" t="s">
        <v>1285</v>
      </c>
      <c r="H158" s="455" t="s">
        <v>503</v>
      </c>
      <c r="I158" s="453"/>
      <c r="J158" s="453"/>
      <c r="K158" s="456"/>
      <c r="L158" s="549"/>
      <c r="M158" s="560"/>
      <c r="N158" s="560"/>
      <c r="O158" s="560"/>
      <c r="P158" s="560"/>
      <c r="Q158" s="560"/>
      <c r="R158" s="560"/>
      <c r="S158" s="560"/>
      <c r="T158" s="560"/>
      <c r="U158" s="560"/>
      <c r="V158" s="560"/>
      <c r="W158" s="560"/>
      <c r="X158" s="560"/>
      <c r="Y158" s="560"/>
      <c r="Z158" s="560"/>
      <c r="AA158" s="560"/>
      <c r="AB158" s="560"/>
      <c r="AC158" s="560"/>
      <c r="AD158" s="560"/>
      <c r="AE158" s="560"/>
      <c r="AF158" s="560"/>
      <c r="AG158" s="560"/>
      <c r="AH158" s="560"/>
      <c r="AI158" s="560"/>
      <c r="AJ158" s="560"/>
      <c r="AK158" s="560"/>
      <c r="AL158" s="560"/>
      <c r="AM158" s="560"/>
      <c r="AN158" s="560"/>
      <c r="AO158" s="560"/>
      <c r="AP158" s="560"/>
      <c r="AQ158" s="560"/>
      <c r="AR158" s="560"/>
      <c r="AS158" s="560"/>
      <c r="AT158" s="560"/>
      <c r="AU158" s="560"/>
      <c r="AV158" s="560"/>
      <c r="AW158" s="560"/>
      <c r="AX158" s="560"/>
      <c r="AY158" s="560"/>
      <c r="AZ158" s="560"/>
      <c r="BA158" s="560"/>
      <c r="BB158" s="560"/>
      <c r="BC158" s="560"/>
      <c r="BD158" s="560"/>
      <c r="BE158" s="560"/>
      <c r="BF158" s="560"/>
      <c r="BG158" s="560"/>
      <c r="BH158" s="560"/>
      <c r="BI158" s="560"/>
      <c r="BJ158" s="560"/>
      <c r="BK158" s="560"/>
      <c r="BL158" s="560"/>
      <c r="BM158" s="560"/>
      <c r="BN158" s="560"/>
      <c r="BO158" s="560"/>
      <c r="BP158" s="560"/>
      <c r="BQ158" s="560"/>
      <c r="BR158" s="560"/>
      <c r="BS158" s="560"/>
      <c r="BT158" s="560"/>
      <c r="BU158" s="560"/>
      <c r="BV158" s="560"/>
      <c r="BW158" s="560"/>
      <c r="BX158" s="560"/>
      <c r="BY158" s="560"/>
      <c r="BZ158" s="560"/>
      <c r="CA158" s="560"/>
      <c r="CB158" s="560"/>
      <c r="CC158" s="560"/>
      <c r="CD158" s="560"/>
      <c r="CE158" s="560"/>
      <c r="CF158" s="560"/>
      <c r="CG158" s="560"/>
      <c r="CH158" s="560"/>
      <c r="CI158" s="560"/>
      <c r="CJ158" s="560"/>
      <c r="CK158" s="560"/>
      <c r="CL158" s="560"/>
      <c r="CM158" s="560"/>
      <c r="CN158" s="560"/>
      <c r="CO158" s="560"/>
      <c r="CP158" s="560"/>
      <c r="CQ158" s="560"/>
      <c r="CR158" s="560"/>
      <c r="CS158" s="560"/>
      <c r="CT158" s="560"/>
      <c r="CU158" s="560"/>
      <c r="CV158" s="560"/>
      <c r="CW158" s="560"/>
      <c r="CX158" s="560"/>
      <c r="CY158" s="560"/>
      <c r="CZ158" s="560"/>
      <c r="DA158" s="560"/>
      <c r="DB158" s="560"/>
      <c r="DC158" s="560"/>
      <c r="DD158" s="560"/>
      <c r="DE158" s="560"/>
      <c r="DF158" s="560"/>
      <c r="DG158" s="560"/>
      <c r="DH158" s="560"/>
      <c r="DI158" s="560"/>
      <c r="DJ158" s="560"/>
      <c r="DK158" s="560"/>
      <c r="DL158" s="560"/>
      <c r="DM158" s="560"/>
      <c r="DN158" s="560"/>
      <c r="DO158" s="560"/>
      <c r="DP158" s="560"/>
      <c r="DQ158" s="560"/>
      <c r="DR158" s="560"/>
      <c r="DS158" s="560"/>
      <c r="DT158" s="560"/>
      <c r="DU158" s="560"/>
      <c r="DV158" s="560"/>
      <c r="DW158" s="560"/>
      <c r="DX158" s="560"/>
      <c r="DY158" s="560"/>
      <c r="DZ158" s="560"/>
      <c r="EA158" s="560"/>
      <c r="EB158" s="560"/>
      <c r="EC158" s="560"/>
      <c r="ED158" s="560"/>
      <c r="EE158" s="560"/>
      <c r="EF158" s="560"/>
      <c r="EG158" s="560"/>
      <c r="EH158" s="560"/>
      <c r="EI158" s="560"/>
      <c r="EJ158" s="558"/>
    </row>
    <row r="159" spans="1:140" s="502" customFormat="1" ht="18" customHeight="1" x14ac:dyDescent="0.3">
      <c r="A159" s="451">
        <v>151</v>
      </c>
      <c r="B159" s="455" t="s">
        <v>1153</v>
      </c>
      <c r="C159" s="453" t="s">
        <v>502</v>
      </c>
      <c r="D159" s="454">
        <v>1695</v>
      </c>
      <c r="E159" s="424" t="s">
        <v>947</v>
      </c>
      <c r="F159" s="454" t="s">
        <v>1080</v>
      </c>
      <c r="G159" s="424" t="s">
        <v>1229</v>
      </c>
      <c r="H159" s="455" t="s">
        <v>505</v>
      </c>
      <c r="I159" s="453"/>
      <c r="J159" s="453"/>
      <c r="K159" s="456"/>
      <c r="L159" s="549"/>
      <c r="M159" s="560"/>
      <c r="N159" s="560"/>
      <c r="O159" s="560"/>
      <c r="P159" s="560"/>
      <c r="Q159" s="560"/>
      <c r="R159" s="560"/>
      <c r="S159" s="560"/>
      <c r="T159" s="560"/>
      <c r="U159" s="560"/>
      <c r="V159" s="560"/>
      <c r="W159" s="560"/>
      <c r="X159" s="560"/>
      <c r="Y159" s="560"/>
      <c r="Z159" s="560"/>
      <c r="AA159" s="560"/>
      <c r="AB159" s="560"/>
      <c r="AC159" s="560"/>
      <c r="AD159" s="560"/>
      <c r="AE159" s="560"/>
      <c r="AF159" s="560"/>
      <c r="AG159" s="560"/>
      <c r="AH159" s="560"/>
      <c r="AI159" s="560"/>
      <c r="AJ159" s="560"/>
      <c r="AK159" s="560"/>
      <c r="AL159" s="560"/>
      <c r="AM159" s="560"/>
      <c r="AN159" s="560"/>
      <c r="AO159" s="560"/>
      <c r="AP159" s="560"/>
      <c r="AQ159" s="560"/>
      <c r="AR159" s="560"/>
      <c r="AS159" s="560"/>
      <c r="AT159" s="560"/>
      <c r="AU159" s="560"/>
      <c r="AV159" s="560"/>
      <c r="AW159" s="560"/>
      <c r="AX159" s="560"/>
      <c r="AY159" s="560"/>
      <c r="AZ159" s="560"/>
      <c r="BA159" s="560"/>
      <c r="BB159" s="560"/>
      <c r="BC159" s="560"/>
      <c r="BD159" s="560"/>
      <c r="BE159" s="560"/>
      <c r="BF159" s="560"/>
      <c r="BG159" s="560"/>
      <c r="BH159" s="560"/>
      <c r="BI159" s="560"/>
      <c r="BJ159" s="560"/>
      <c r="BK159" s="560"/>
      <c r="BL159" s="560"/>
      <c r="BM159" s="560"/>
      <c r="BN159" s="560"/>
      <c r="BO159" s="560"/>
      <c r="BP159" s="560"/>
      <c r="BQ159" s="560"/>
      <c r="BR159" s="560"/>
      <c r="BS159" s="560"/>
      <c r="BT159" s="560"/>
      <c r="BU159" s="560"/>
      <c r="BV159" s="560"/>
      <c r="BW159" s="560"/>
      <c r="BX159" s="560"/>
      <c r="BY159" s="560"/>
      <c r="BZ159" s="560"/>
      <c r="CA159" s="560"/>
      <c r="CB159" s="560"/>
      <c r="CC159" s="560"/>
      <c r="CD159" s="560"/>
      <c r="CE159" s="560"/>
      <c r="CF159" s="560"/>
      <c r="CG159" s="560"/>
      <c r="CH159" s="560"/>
      <c r="CI159" s="560"/>
      <c r="CJ159" s="560"/>
      <c r="CK159" s="560"/>
      <c r="CL159" s="560"/>
      <c r="CM159" s="560"/>
      <c r="CN159" s="560"/>
      <c r="CO159" s="560"/>
      <c r="CP159" s="560"/>
      <c r="CQ159" s="560"/>
      <c r="CR159" s="560"/>
      <c r="CS159" s="560"/>
      <c r="CT159" s="560"/>
      <c r="CU159" s="560"/>
      <c r="CV159" s="560"/>
      <c r="CW159" s="560"/>
      <c r="CX159" s="560"/>
      <c r="CY159" s="560"/>
      <c r="CZ159" s="560"/>
      <c r="DA159" s="560"/>
      <c r="DB159" s="560"/>
      <c r="DC159" s="560"/>
      <c r="DD159" s="560"/>
      <c r="DE159" s="560"/>
      <c r="DF159" s="560"/>
      <c r="DG159" s="560"/>
      <c r="DH159" s="560"/>
      <c r="DI159" s="560"/>
      <c r="DJ159" s="560"/>
      <c r="DK159" s="560"/>
      <c r="DL159" s="560"/>
      <c r="DM159" s="560"/>
      <c r="DN159" s="560"/>
      <c r="DO159" s="560"/>
      <c r="DP159" s="560"/>
      <c r="DQ159" s="560"/>
      <c r="DR159" s="560"/>
      <c r="DS159" s="560"/>
      <c r="DT159" s="560"/>
      <c r="DU159" s="560"/>
      <c r="DV159" s="560"/>
      <c r="DW159" s="560"/>
      <c r="DX159" s="560"/>
      <c r="DY159" s="560"/>
      <c r="DZ159" s="560"/>
      <c r="EA159" s="560"/>
      <c r="EB159" s="560"/>
      <c r="EC159" s="560"/>
      <c r="ED159" s="560"/>
      <c r="EE159" s="560"/>
      <c r="EF159" s="560"/>
      <c r="EG159" s="560"/>
      <c r="EH159" s="560"/>
      <c r="EI159" s="560"/>
      <c r="EJ159" s="558"/>
    </row>
    <row r="160" spans="1:140" s="502" customFormat="1" ht="18" customHeight="1" x14ac:dyDescent="0.3">
      <c r="A160" s="451">
        <v>152</v>
      </c>
      <c r="B160" s="455" t="s">
        <v>1153</v>
      </c>
      <c r="C160" s="453" t="s">
        <v>502</v>
      </c>
      <c r="D160" s="454">
        <v>3000</v>
      </c>
      <c r="E160" s="424" t="s">
        <v>1004</v>
      </c>
      <c r="F160" s="454" t="s">
        <v>1137</v>
      </c>
      <c r="G160" s="424" t="s">
        <v>1286</v>
      </c>
      <c r="H160" s="455" t="s">
        <v>503</v>
      </c>
      <c r="I160" s="453"/>
      <c r="J160" s="453"/>
      <c r="K160" s="456"/>
      <c r="L160" s="549"/>
      <c r="M160" s="560"/>
      <c r="N160" s="560"/>
      <c r="O160" s="560"/>
      <c r="P160" s="560"/>
      <c r="Q160" s="560"/>
      <c r="R160" s="560"/>
      <c r="S160" s="560"/>
      <c r="T160" s="560"/>
      <c r="U160" s="560"/>
      <c r="V160" s="560"/>
      <c r="W160" s="560"/>
      <c r="X160" s="560"/>
      <c r="Y160" s="560"/>
      <c r="Z160" s="560"/>
      <c r="AA160" s="560"/>
      <c r="AB160" s="560"/>
      <c r="AC160" s="560"/>
      <c r="AD160" s="560"/>
      <c r="AE160" s="560"/>
      <c r="AF160" s="560"/>
      <c r="AG160" s="560"/>
      <c r="AH160" s="560"/>
      <c r="AI160" s="560"/>
      <c r="AJ160" s="560"/>
      <c r="AK160" s="560"/>
      <c r="AL160" s="560"/>
      <c r="AM160" s="560"/>
      <c r="AN160" s="560"/>
      <c r="AO160" s="560"/>
      <c r="AP160" s="560"/>
      <c r="AQ160" s="560"/>
      <c r="AR160" s="560"/>
      <c r="AS160" s="560"/>
      <c r="AT160" s="560"/>
      <c r="AU160" s="560"/>
      <c r="AV160" s="560"/>
      <c r="AW160" s="560"/>
      <c r="AX160" s="560"/>
      <c r="AY160" s="560"/>
      <c r="AZ160" s="560"/>
      <c r="BA160" s="560"/>
      <c r="BB160" s="560"/>
      <c r="BC160" s="560"/>
      <c r="BD160" s="560"/>
      <c r="BE160" s="560"/>
      <c r="BF160" s="560"/>
      <c r="BG160" s="560"/>
      <c r="BH160" s="560"/>
      <c r="BI160" s="560"/>
      <c r="BJ160" s="560"/>
      <c r="BK160" s="560"/>
      <c r="BL160" s="560"/>
      <c r="BM160" s="560"/>
      <c r="BN160" s="560"/>
      <c r="BO160" s="560"/>
      <c r="BP160" s="560"/>
      <c r="BQ160" s="560"/>
      <c r="BR160" s="560"/>
      <c r="BS160" s="560"/>
      <c r="BT160" s="560"/>
      <c r="BU160" s="560"/>
      <c r="BV160" s="560"/>
      <c r="BW160" s="560"/>
      <c r="BX160" s="560"/>
      <c r="BY160" s="560"/>
      <c r="BZ160" s="560"/>
      <c r="CA160" s="560"/>
      <c r="CB160" s="560"/>
      <c r="CC160" s="560"/>
      <c r="CD160" s="560"/>
      <c r="CE160" s="560"/>
      <c r="CF160" s="560"/>
      <c r="CG160" s="560"/>
      <c r="CH160" s="560"/>
      <c r="CI160" s="560"/>
      <c r="CJ160" s="560"/>
      <c r="CK160" s="560"/>
      <c r="CL160" s="560"/>
      <c r="CM160" s="560"/>
      <c r="CN160" s="560"/>
      <c r="CO160" s="560"/>
      <c r="CP160" s="560"/>
      <c r="CQ160" s="560"/>
      <c r="CR160" s="560"/>
      <c r="CS160" s="560"/>
      <c r="CT160" s="560"/>
      <c r="CU160" s="560"/>
      <c r="CV160" s="560"/>
      <c r="CW160" s="560"/>
      <c r="CX160" s="560"/>
      <c r="CY160" s="560"/>
      <c r="CZ160" s="560"/>
      <c r="DA160" s="560"/>
      <c r="DB160" s="560"/>
      <c r="DC160" s="560"/>
      <c r="DD160" s="560"/>
      <c r="DE160" s="560"/>
      <c r="DF160" s="560"/>
      <c r="DG160" s="560"/>
      <c r="DH160" s="560"/>
      <c r="DI160" s="560"/>
      <c r="DJ160" s="560"/>
      <c r="DK160" s="560"/>
      <c r="DL160" s="560"/>
      <c r="DM160" s="560"/>
      <c r="DN160" s="560"/>
      <c r="DO160" s="560"/>
      <c r="DP160" s="560"/>
      <c r="DQ160" s="560"/>
      <c r="DR160" s="560"/>
      <c r="DS160" s="560"/>
      <c r="DT160" s="560"/>
      <c r="DU160" s="560"/>
      <c r="DV160" s="560"/>
      <c r="DW160" s="560"/>
      <c r="DX160" s="560"/>
      <c r="DY160" s="560"/>
      <c r="DZ160" s="560"/>
      <c r="EA160" s="560"/>
      <c r="EB160" s="560"/>
      <c r="EC160" s="560"/>
      <c r="ED160" s="560"/>
      <c r="EE160" s="560"/>
      <c r="EF160" s="560"/>
      <c r="EG160" s="560"/>
      <c r="EH160" s="560"/>
      <c r="EI160" s="560"/>
      <c r="EJ160" s="558"/>
    </row>
    <row r="161" spans="1:140" s="502" customFormat="1" ht="18" customHeight="1" x14ac:dyDescent="0.3">
      <c r="A161" s="451">
        <v>153</v>
      </c>
      <c r="B161" s="455" t="s">
        <v>1153</v>
      </c>
      <c r="C161" s="453" t="s">
        <v>502</v>
      </c>
      <c r="D161" s="454">
        <v>9985</v>
      </c>
      <c r="E161" s="424" t="s">
        <v>1005</v>
      </c>
      <c r="F161" s="454" t="s">
        <v>1138</v>
      </c>
      <c r="G161" s="424" t="s">
        <v>1287</v>
      </c>
      <c r="H161" s="455" t="s">
        <v>1291</v>
      </c>
      <c r="I161" s="453"/>
      <c r="J161" s="453"/>
      <c r="K161" s="456"/>
      <c r="L161" s="549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0"/>
      <c r="AD161" s="560"/>
      <c r="AE161" s="560"/>
      <c r="AF161" s="560"/>
      <c r="AG161" s="560"/>
      <c r="AH161" s="560"/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  <c r="BG161" s="560"/>
      <c r="BH161" s="560"/>
      <c r="BI161" s="560"/>
      <c r="BJ161" s="560"/>
      <c r="BK161" s="560"/>
      <c r="BL161" s="560"/>
      <c r="BM161" s="560"/>
      <c r="BN161" s="560"/>
      <c r="BO161" s="560"/>
      <c r="BP161" s="560"/>
      <c r="BQ161" s="560"/>
      <c r="BR161" s="560"/>
      <c r="BS161" s="560"/>
      <c r="BT161" s="560"/>
      <c r="BU161" s="560"/>
      <c r="BV161" s="560"/>
      <c r="BW161" s="560"/>
      <c r="BX161" s="560"/>
      <c r="BY161" s="560"/>
      <c r="BZ161" s="560"/>
      <c r="CA161" s="560"/>
      <c r="CB161" s="560"/>
      <c r="CC161" s="560"/>
      <c r="CD161" s="560"/>
      <c r="CE161" s="560"/>
      <c r="CF161" s="560"/>
      <c r="CG161" s="560"/>
      <c r="CH161" s="560"/>
      <c r="CI161" s="560"/>
      <c r="CJ161" s="560"/>
      <c r="CK161" s="560"/>
      <c r="CL161" s="560"/>
      <c r="CM161" s="560"/>
      <c r="CN161" s="560"/>
      <c r="CO161" s="560"/>
      <c r="CP161" s="560"/>
      <c r="CQ161" s="560"/>
      <c r="CR161" s="560"/>
      <c r="CS161" s="560"/>
      <c r="CT161" s="560"/>
      <c r="CU161" s="560"/>
      <c r="CV161" s="560"/>
      <c r="CW161" s="560"/>
      <c r="CX161" s="560"/>
      <c r="CY161" s="560"/>
      <c r="CZ161" s="560"/>
      <c r="DA161" s="560"/>
      <c r="DB161" s="560"/>
      <c r="DC161" s="560"/>
      <c r="DD161" s="560"/>
      <c r="DE161" s="560"/>
      <c r="DF161" s="560"/>
      <c r="DG161" s="560"/>
      <c r="DH161" s="560"/>
      <c r="DI161" s="560"/>
      <c r="DJ161" s="560"/>
      <c r="DK161" s="560"/>
      <c r="DL161" s="560"/>
      <c r="DM161" s="560"/>
      <c r="DN161" s="560"/>
      <c r="DO161" s="560"/>
      <c r="DP161" s="560"/>
      <c r="DQ161" s="560"/>
      <c r="DR161" s="560"/>
      <c r="DS161" s="560"/>
      <c r="DT161" s="560"/>
      <c r="DU161" s="560"/>
      <c r="DV161" s="560"/>
      <c r="DW161" s="560"/>
      <c r="DX161" s="560"/>
      <c r="DY161" s="560"/>
      <c r="DZ161" s="560"/>
      <c r="EA161" s="560"/>
      <c r="EB161" s="560"/>
      <c r="EC161" s="560"/>
      <c r="ED161" s="560"/>
      <c r="EE161" s="560"/>
      <c r="EF161" s="560"/>
      <c r="EG161" s="560"/>
      <c r="EH161" s="560"/>
      <c r="EI161" s="560"/>
      <c r="EJ161" s="558"/>
    </row>
    <row r="162" spans="1:140" s="502" customFormat="1" ht="18" customHeight="1" x14ac:dyDescent="0.3">
      <c r="A162" s="451">
        <v>154</v>
      </c>
      <c r="B162" s="455" t="s">
        <v>1153</v>
      </c>
      <c r="C162" s="453" t="s">
        <v>502</v>
      </c>
      <c r="D162" s="454">
        <v>10000</v>
      </c>
      <c r="E162" s="424" t="s">
        <v>1006</v>
      </c>
      <c r="F162" s="454" t="s">
        <v>1139</v>
      </c>
      <c r="G162" s="424" t="s">
        <v>1288</v>
      </c>
      <c r="H162" s="455" t="s">
        <v>503</v>
      </c>
      <c r="I162" s="453"/>
      <c r="J162" s="453"/>
      <c r="K162" s="456"/>
      <c r="L162" s="549"/>
      <c r="M162" s="560"/>
      <c r="N162" s="560"/>
      <c r="O162" s="560"/>
      <c r="P162" s="560"/>
      <c r="Q162" s="560"/>
      <c r="R162" s="560"/>
      <c r="S162" s="560"/>
      <c r="T162" s="560"/>
      <c r="U162" s="560"/>
      <c r="V162" s="560"/>
      <c r="W162" s="560"/>
      <c r="X162" s="560"/>
      <c r="Y162" s="560"/>
      <c r="Z162" s="560"/>
      <c r="AA162" s="560"/>
      <c r="AB162" s="560"/>
      <c r="AC162" s="560"/>
      <c r="AD162" s="560"/>
      <c r="AE162" s="560"/>
      <c r="AF162" s="560"/>
      <c r="AG162" s="560"/>
      <c r="AH162" s="560"/>
      <c r="AI162" s="560"/>
      <c r="AJ162" s="560"/>
      <c r="AK162" s="560"/>
      <c r="AL162" s="560"/>
      <c r="AM162" s="560"/>
      <c r="AN162" s="560"/>
      <c r="AO162" s="560"/>
      <c r="AP162" s="560"/>
      <c r="AQ162" s="560"/>
      <c r="AR162" s="560"/>
      <c r="AS162" s="560"/>
      <c r="AT162" s="560"/>
      <c r="AU162" s="560"/>
      <c r="AV162" s="560"/>
      <c r="AW162" s="560"/>
      <c r="AX162" s="560"/>
      <c r="AY162" s="560"/>
      <c r="AZ162" s="560"/>
      <c r="BA162" s="560"/>
      <c r="BB162" s="560"/>
      <c r="BC162" s="560"/>
      <c r="BD162" s="560"/>
      <c r="BE162" s="560"/>
      <c r="BF162" s="560"/>
      <c r="BG162" s="560"/>
      <c r="BH162" s="560"/>
      <c r="BI162" s="560"/>
      <c r="BJ162" s="560"/>
      <c r="BK162" s="560"/>
      <c r="BL162" s="560"/>
      <c r="BM162" s="560"/>
      <c r="BN162" s="560"/>
      <c r="BO162" s="560"/>
      <c r="BP162" s="560"/>
      <c r="BQ162" s="560"/>
      <c r="BR162" s="560"/>
      <c r="BS162" s="560"/>
      <c r="BT162" s="560"/>
      <c r="BU162" s="560"/>
      <c r="BV162" s="560"/>
      <c r="BW162" s="560"/>
      <c r="BX162" s="560"/>
      <c r="BY162" s="560"/>
      <c r="BZ162" s="560"/>
      <c r="CA162" s="560"/>
      <c r="CB162" s="560"/>
      <c r="CC162" s="560"/>
      <c r="CD162" s="560"/>
      <c r="CE162" s="560"/>
      <c r="CF162" s="560"/>
      <c r="CG162" s="560"/>
      <c r="CH162" s="560"/>
      <c r="CI162" s="560"/>
      <c r="CJ162" s="560"/>
      <c r="CK162" s="560"/>
      <c r="CL162" s="560"/>
      <c r="CM162" s="560"/>
      <c r="CN162" s="560"/>
      <c r="CO162" s="560"/>
      <c r="CP162" s="560"/>
      <c r="CQ162" s="560"/>
      <c r="CR162" s="560"/>
      <c r="CS162" s="560"/>
      <c r="CT162" s="560"/>
      <c r="CU162" s="560"/>
      <c r="CV162" s="560"/>
      <c r="CW162" s="560"/>
      <c r="CX162" s="560"/>
      <c r="CY162" s="560"/>
      <c r="CZ162" s="560"/>
      <c r="DA162" s="560"/>
      <c r="DB162" s="560"/>
      <c r="DC162" s="560"/>
      <c r="DD162" s="560"/>
      <c r="DE162" s="560"/>
      <c r="DF162" s="560"/>
      <c r="DG162" s="560"/>
      <c r="DH162" s="560"/>
      <c r="DI162" s="560"/>
      <c r="DJ162" s="560"/>
      <c r="DK162" s="560"/>
      <c r="DL162" s="560"/>
      <c r="DM162" s="560"/>
      <c r="DN162" s="560"/>
      <c r="DO162" s="560"/>
      <c r="DP162" s="560"/>
      <c r="DQ162" s="560"/>
      <c r="DR162" s="560"/>
      <c r="DS162" s="560"/>
      <c r="DT162" s="560"/>
      <c r="DU162" s="560"/>
      <c r="DV162" s="560"/>
      <c r="DW162" s="560"/>
      <c r="DX162" s="560"/>
      <c r="DY162" s="560"/>
      <c r="DZ162" s="560"/>
      <c r="EA162" s="560"/>
      <c r="EB162" s="560"/>
      <c r="EC162" s="560"/>
      <c r="ED162" s="560"/>
      <c r="EE162" s="560"/>
      <c r="EF162" s="560"/>
      <c r="EG162" s="560"/>
      <c r="EH162" s="560"/>
      <c r="EI162" s="560"/>
      <c r="EJ162" s="558"/>
    </row>
    <row r="163" spans="1:140" s="502" customFormat="1" ht="18" customHeight="1" x14ac:dyDescent="0.3">
      <c r="A163" s="451">
        <v>155</v>
      </c>
      <c r="B163" s="455" t="s">
        <v>1153</v>
      </c>
      <c r="C163" s="453" t="s">
        <v>502</v>
      </c>
      <c r="D163" s="454">
        <v>25000</v>
      </c>
      <c r="E163" s="424" t="s">
        <v>1007</v>
      </c>
      <c r="F163" s="454" t="s">
        <v>1008</v>
      </c>
      <c r="G163" s="424" t="s">
        <v>1154</v>
      </c>
      <c r="H163" s="455" t="s">
        <v>505</v>
      </c>
      <c r="I163" s="453"/>
      <c r="J163" s="453"/>
      <c r="K163" s="456"/>
      <c r="L163" s="549"/>
      <c r="M163" s="560"/>
      <c r="N163" s="560"/>
      <c r="O163" s="560"/>
      <c r="P163" s="560"/>
      <c r="Q163" s="56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560"/>
      <c r="AC163" s="560"/>
      <c r="AD163" s="560"/>
      <c r="AE163" s="560"/>
      <c r="AF163" s="560"/>
      <c r="AG163" s="560"/>
      <c r="AH163" s="560"/>
      <c r="AI163" s="560"/>
      <c r="AJ163" s="560"/>
      <c r="AK163" s="560"/>
      <c r="AL163" s="560"/>
      <c r="AM163" s="560"/>
      <c r="AN163" s="560"/>
      <c r="AO163" s="560"/>
      <c r="AP163" s="560"/>
      <c r="AQ163" s="560"/>
      <c r="AR163" s="560"/>
      <c r="AS163" s="560"/>
      <c r="AT163" s="560"/>
      <c r="AU163" s="560"/>
      <c r="AV163" s="560"/>
      <c r="AW163" s="560"/>
      <c r="AX163" s="560"/>
      <c r="AY163" s="560"/>
      <c r="AZ163" s="560"/>
      <c r="BA163" s="560"/>
      <c r="BB163" s="560"/>
      <c r="BC163" s="560"/>
      <c r="BD163" s="560"/>
      <c r="BE163" s="560"/>
      <c r="BF163" s="560"/>
      <c r="BG163" s="560"/>
      <c r="BH163" s="560"/>
      <c r="BI163" s="560"/>
      <c r="BJ163" s="560"/>
      <c r="BK163" s="560"/>
      <c r="BL163" s="560"/>
      <c r="BM163" s="560"/>
      <c r="BN163" s="560"/>
      <c r="BO163" s="560"/>
      <c r="BP163" s="560"/>
      <c r="BQ163" s="560"/>
      <c r="BR163" s="560"/>
      <c r="BS163" s="560"/>
      <c r="BT163" s="560"/>
      <c r="BU163" s="560"/>
      <c r="BV163" s="560"/>
      <c r="BW163" s="560"/>
      <c r="BX163" s="560"/>
      <c r="BY163" s="560"/>
      <c r="BZ163" s="560"/>
      <c r="CA163" s="560"/>
      <c r="CB163" s="560"/>
      <c r="CC163" s="560"/>
      <c r="CD163" s="560"/>
      <c r="CE163" s="560"/>
      <c r="CF163" s="560"/>
      <c r="CG163" s="560"/>
      <c r="CH163" s="560"/>
      <c r="CI163" s="560"/>
      <c r="CJ163" s="560"/>
      <c r="CK163" s="560"/>
      <c r="CL163" s="560"/>
      <c r="CM163" s="560"/>
      <c r="CN163" s="560"/>
      <c r="CO163" s="560"/>
      <c r="CP163" s="560"/>
      <c r="CQ163" s="560"/>
      <c r="CR163" s="560"/>
      <c r="CS163" s="560"/>
      <c r="CT163" s="560"/>
      <c r="CU163" s="560"/>
      <c r="CV163" s="560"/>
      <c r="CW163" s="560"/>
      <c r="CX163" s="560"/>
      <c r="CY163" s="560"/>
      <c r="CZ163" s="560"/>
      <c r="DA163" s="560"/>
      <c r="DB163" s="560"/>
      <c r="DC163" s="560"/>
      <c r="DD163" s="560"/>
      <c r="DE163" s="560"/>
      <c r="DF163" s="560"/>
      <c r="DG163" s="560"/>
      <c r="DH163" s="560"/>
      <c r="DI163" s="560"/>
      <c r="DJ163" s="560"/>
      <c r="DK163" s="560"/>
      <c r="DL163" s="560"/>
      <c r="DM163" s="560"/>
      <c r="DN163" s="560"/>
      <c r="DO163" s="560"/>
      <c r="DP163" s="560"/>
      <c r="DQ163" s="560"/>
      <c r="DR163" s="560"/>
      <c r="DS163" s="560"/>
      <c r="DT163" s="560"/>
      <c r="DU163" s="560"/>
      <c r="DV163" s="560"/>
      <c r="DW163" s="560"/>
      <c r="DX163" s="560"/>
      <c r="DY163" s="560"/>
      <c r="DZ163" s="560"/>
      <c r="EA163" s="560"/>
      <c r="EB163" s="560"/>
      <c r="EC163" s="560"/>
      <c r="ED163" s="560"/>
      <c r="EE163" s="560"/>
      <c r="EF163" s="560"/>
      <c r="EG163" s="560"/>
      <c r="EH163" s="560"/>
      <c r="EI163" s="560"/>
      <c r="EJ163" s="558"/>
    </row>
    <row r="164" spans="1:140" s="505" customFormat="1" ht="18" customHeight="1" x14ac:dyDescent="0.2">
      <c r="A164" s="451">
        <v>156</v>
      </c>
      <c r="B164" s="520" t="s">
        <v>1325</v>
      </c>
      <c r="C164" s="453" t="s">
        <v>855</v>
      </c>
      <c r="D164" s="504">
        <v>8000</v>
      </c>
      <c r="E164" s="450" t="s">
        <v>1296</v>
      </c>
      <c r="F164" s="512" t="s">
        <v>1305</v>
      </c>
      <c r="G164" s="457"/>
      <c r="H164" s="457"/>
      <c r="I164" s="561" t="s">
        <v>1315</v>
      </c>
      <c r="J164" s="504" t="s">
        <v>856</v>
      </c>
      <c r="K164" s="456"/>
      <c r="L164" s="549"/>
      <c r="M164" s="552"/>
      <c r="N164" s="552"/>
      <c r="O164" s="552"/>
      <c r="P164" s="552"/>
      <c r="Q164" s="552"/>
      <c r="R164" s="552"/>
      <c r="S164" s="552"/>
      <c r="T164" s="552"/>
      <c r="U164" s="552"/>
      <c r="V164" s="552"/>
      <c r="W164" s="552"/>
      <c r="X164" s="552"/>
      <c r="Y164" s="552"/>
      <c r="Z164" s="552"/>
      <c r="AA164" s="552"/>
      <c r="AB164" s="552"/>
      <c r="AC164" s="552"/>
      <c r="AD164" s="552"/>
      <c r="AE164" s="552"/>
      <c r="AF164" s="552"/>
      <c r="AG164" s="552"/>
      <c r="AH164" s="552"/>
      <c r="AI164" s="552"/>
      <c r="AJ164" s="552"/>
      <c r="AK164" s="552"/>
      <c r="AL164" s="552"/>
      <c r="AM164" s="552"/>
      <c r="AN164" s="552"/>
      <c r="AO164" s="552"/>
      <c r="AP164" s="552"/>
      <c r="AQ164" s="552"/>
      <c r="AR164" s="552"/>
      <c r="AS164" s="552"/>
      <c r="AT164" s="552"/>
      <c r="AU164" s="552"/>
      <c r="AV164" s="552"/>
      <c r="AW164" s="552"/>
      <c r="AX164" s="552"/>
      <c r="AY164" s="552"/>
      <c r="AZ164" s="552"/>
      <c r="BA164" s="552"/>
      <c r="BB164" s="552"/>
      <c r="BC164" s="552"/>
      <c r="BD164" s="552"/>
      <c r="BE164" s="552"/>
      <c r="BF164" s="552"/>
      <c r="BG164" s="552"/>
      <c r="BH164" s="552"/>
      <c r="BI164" s="552"/>
      <c r="BJ164" s="552"/>
      <c r="BK164" s="552"/>
      <c r="BL164" s="552"/>
      <c r="BM164" s="552"/>
      <c r="BN164" s="552"/>
      <c r="BO164" s="552"/>
      <c r="BP164" s="552"/>
      <c r="BQ164" s="552"/>
      <c r="BR164" s="552"/>
      <c r="BS164" s="552"/>
      <c r="BT164" s="552"/>
      <c r="BU164" s="552"/>
      <c r="BV164" s="552"/>
      <c r="BW164" s="552"/>
      <c r="BX164" s="552"/>
      <c r="BY164" s="552"/>
      <c r="BZ164" s="552"/>
      <c r="CA164" s="552"/>
      <c r="CB164" s="552"/>
      <c r="CC164" s="552"/>
      <c r="CD164" s="552"/>
      <c r="CE164" s="552"/>
      <c r="CF164" s="552"/>
      <c r="CG164" s="552"/>
      <c r="CH164" s="552"/>
      <c r="CI164" s="552"/>
      <c r="CJ164" s="552"/>
      <c r="CK164" s="552"/>
      <c r="CL164" s="552"/>
      <c r="CM164" s="552"/>
      <c r="CN164" s="552"/>
      <c r="CO164" s="552"/>
      <c r="CP164" s="552"/>
      <c r="CQ164" s="552"/>
      <c r="CR164" s="552"/>
      <c r="CS164" s="552"/>
      <c r="CT164" s="552"/>
      <c r="CU164" s="552"/>
      <c r="CV164" s="552"/>
      <c r="CW164" s="552"/>
      <c r="CX164" s="552"/>
      <c r="CY164" s="552"/>
      <c r="CZ164" s="552"/>
      <c r="DA164" s="552"/>
      <c r="DB164" s="552"/>
      <c r="DC164" s="552"/>
      <c r="DD164" s="552"/>
      <c r="DE164" s="552"/>
      <c r="DF164" s="552"/>
      <c r="DG164" s="552"/>
      <c r="DH164" s="552"/>
      <c r="DI164" s="552"/>
      <c r="DJ164" s="552"/>
      <c r="DK164" s="552"/>
      <c r="DL164" s="552"/>
      <c r="DM164" s="552"/>
      <c r="DN164" s="552"/>
      <c r="DO164" s="552"/>
      <c r="DP164" s="552"/>
      <c r="DQ164" s="552"/>
      <c r="DR164" s="552"/>
      <c r="DS164" s="552"/>
      <c r="DT164" s="552"/>
      <c r="DU164" s="552"/>
      <c r="DV164" s="552"/>
      <c r="DW164" s="552"/>
      <c r="DX164" s="552"/>
      <c r="DY164" s="552"/>
      <c r="DZ164" s="552"/>
      <c r="EA164" s="552"/>
      <c r="EB164" s="552"/>
      <c r="EC164" s="552"/>
      <c r="ED164" s="552"/>
      <c r="EE164" s="552"/>
      <c r="EF164" s="552"/>
      <c r="EG164" s="552"/>
      <c r="EH164" s="552"/>
      <c r="EI164" s="552"/>
      <c r="EJ164" s="559"/>
    </row>
    <row r="165" spans="1:140" s="505" customFormat="1" ht="18" customHeight="1" x14ac:dyDescent="0.2">
      <c r="A165" s="451">
        <v>157</v>
      </c>
      <c r="B165" s="520" t="s">
        <v>1325</v>
      </c>
      <c r="C165" s="453" t="s">
        <v>855</v>
      </c>
      <c r="D165" s="504">
        <v>600</v>
      </c>
      <c r="E165" s="450" t="s">
        <v>1297</v>
      </c>
      <c r="F165" s="512" t="s">
        <v>1306</v>
      </c>
      <c r="G165" s="457"/>
      <c r="H165" s="457"/>
      <c r="I165" s="561" t="s">
        <v>1316</v>
      </c>
      <c r="J165" s="504" t="s">
        <v>1324</v>
      </c>
      <c r="K165" s="456"/>
      <c r="L165" s="549"/>
      <c r="M165" s="552"/>
      <c r="N165" s="552"/>
      <c r="O165" s="552"/>
      <c r="P165" s="552"/>
      <c r="Q165" s="552"/>
      <c r="R165" s="552"/>
      <c r="S165" s="552"/>
      <c r="T165" s="552"/>
      <c r="U165" s="552"/>
      <c r="V165" s="552"/>
      <c r="W165" s="552"/>
      <c r="X165" s="552"/>
      <c r="Y165" s="552"/>
      <c r="Z165" s="552"/>
      <c r="AA165" s="552"/>
      <c r="AB165" s="552"/>
      <c r="AC165" s="552"/>
      <c r="AD165" s="552"/>
      <c r="AE165" s="552"/>
      <c r="AF165" s="552"/>
      <c r="AG165" s="552"/>
      <c r="AH165" s="552"/>
      <c r="AI165" s="552"/>
      <c r="AJ165" s="552"/>
      <c r="AK165" s="552"/>
      <c r="AL165" s="552"/>
      <c r="AM165" s="552"/>
      <c r="AN165" s="552"/>
      <c r="AO165" s="552"/>
      <c r="AP165" s="552"/>
      <c r="AQ165" s="552"/>
      <c r="AR165" s="552"/>
      <c r="AS165" s="552"/>
      <c r="AT165" s="552"/>
      <c r="AU165" s="552"/>
      <c r="AV165" s="552"/>
      <c r="AW165" s="552"/>
      <c r="AX165" s="552"/>
      <c r="AY165" s="552"/>
      <c r="AZ165" s="552"/>
      <c r="BA165" s="552"/>
      <c r="BB165" s="552"/>
      <c r="BC165" s="552"/>
      <c r="BD165" s="552"/>
      <c r="BE165" s="552"/>
      <c r="BF165" s="552"/>
      <c r="BG165" s="552"/>
      <c r="BH165" s="552"/>
      <c r="BI165" s="552"/>
      <c r="BJ165" s="552"/>
      <c r="BK165" s="552"/>
      <c r="BL165" s="552"/>
      <c r="BM165" s="552"/>
      <c r="BN165" s="552"/>
      <c r="BO165" s="552"/>
      <c r="BP165" s="552"/>
      <c r="BQ165" s="552"/>
      <c r="BR165" s="552"/>
      <c r="BS165" s="552"/>
      <c r="BT165" s="552"/>
      <c r="BU165" s="552"/>
      <c r="BV165" s="552"/>
      <c r="BW165" s="552"/>
      <c r="BX165" s="552"/>
      <c r="BY165" s="552"/>
      <c r="BZ165" s="552"/>
      <c r="CA165" s="552"/>
      <c r="CB165" s="552"/>
      <c r="CC165" s="552"/>
      <c r="CD165" s="552"/>
      <c r="CE165" s="552"/>
      <c r="CF165" s="552"/>
      <c r="CG165" s="552"/>
      <c r="CH165" s="552"/>
      <c r="CI165" s="552"/>
      <c r="CJ165" s="552"/>
      <c r="CK165" s="552"/>
      <c r="CL165" s="552"/>
      <c r="CM165" s="552"/>
      <c r="CN165" s="552"/>
      <c r="CO165" s="552"/>
      <c r="CP165" s="552"/>
      <c r="CQ165" s="552"/>
      <c r="CR165" s="552"/>
      <c r="CS165" s="552"/>
      <c r="CT165" s="552"/>
      <c r="CU165" s="552"/>
      <c r="CV165" s="552"/>
      <c r="CW165" s="552"/>
      <c r="CX165" s="552"/>
      <c r="CY165" s="552"/>
      <c r="CZ165" s="552"/>
      <c r="DA165" s="552"/>
      <c r="DB165" s="552"/>
      <c r="DC165" s="552"/>
      <c r="DD165" s="552"/>
      <c r="DE165" s="552"/>
      <c r="DF165" s="552"/>
      <c r="DG165" s="552"/>
      <c r="DH165" s="552"/>
      <c r="DI165" s="552"/>
      <c r="DJ165" s="552"/>
      <c r="DK165" s="552"/>
      <c r="DL165" s="552"/>
      <c r="DM165" s="552"/>
      <c r="DN165" s="552"/>
      <c r="DO165" s="552"/>
      <c r="DP165" s="552"/>
      <c r="DQ165" s="552"/>
      <c r="DR165" s="552"/>
      <c r="DS165" s="552"/>
      <c r="DT165" s="552"/>
      <c r="DU165" s="552"/>
      <c r="DV165" s="552"/>
      <c r="DW165" s="552"/>
      <c r="DX165" s="552"/>
      <c r="DY165" s="552"/>
      <c r="DZ165" s="552"/>
      <c r="EA165" s="552"/>
      <c r="EB165" s="552"/>
      <c r="EC165" s="552"/>
      <c r="ED165" s="552"/>
      <c r="EE165" s="552"/>
      <c r="EF165" s="552"/>
      <c r="EG165" s="552"/>
      <c r="EH165" s="552"/>
      <c r="EI165" s="552"/>
      <c r="EJ165" s="559"/>
    </row>
    <row r="166" spans="1:140" s="505" customFormat="1" ht="18" customHeight="1" x14ac:dyDescent="0.2">
      <c r="A166" s="451">
        <v>158</v>
      </c>
      <c r="B166" s="520" t="s">
        <v>1325</v>
      </c>
      <c r="C166" s="453" t="s">
        <v>855</v>
      </c>
      <c r="D166" s="504">
        <v>453.33</v>
      </c>
      <c r="E166" s="450" t="s">
        <v>1298</v>
      </c>
      <c r="F166" s="512" t="s">
        <v>1307</v>
      </c>
      <c r="G166" s="457"/>
      <c r="H166" s="457"/>
      <c r="I166" s="561" t="s">
        <v>1317</v>
      </c>
      <c r="J166" s="504" t="s">
        <v>1323</v>
      </c>
      <c r="K166" s="456"/>
      <c r="L166" s="549"/>
      <c r="M166" s="552"/>
      <c r="N166" s="552"/>
      <c r="O166" s="552"/>
      <c r="P166" s="552"/>
      <c r="Q166" s="552"/>
      <c r="R166" s="552"/>
      <c r="S166" s="552"/>
      <c r="T166" s="552"/>
      <c r="U166" s="552"/>
      <c r="V166" s="552"/>
      <c r="W166" s="552"/>
      <c r="X166" s="552"/>
      <c r="Y166" s="552"/>
      <c r="Z166" s="552"/>
      <c r="AA166" s="552"/>
      <c r="AB166" s="552"/>
      <c r="AC166" s="552"/>
      <c r="AD166" s="552"/>
      <c r="AE166" s="552"/>
      <c r="AF166" s="552"/>
      <c r="AG166" s="552"/>
      <c r="AH166" s="552"/>
      <c r="AI166" s="552"/>
      <c r="AJ166" s="552"/>
      <c r="AK166" s="552"/>
      <c r="AL166" s="552"/>
      <c r="AM166" s="552"/>
      <c r="AN166" s="552"/>
      <c r="AO166" s="552"/>
      <c r="AP166" s="552"/>
      <c r="AQ166" s="552"/>
      <c r="AR166" s="552"/>
      <c r="AS166" s="552"/>
      <c r="AT166" s="552"/>
      <c r="AU166" s="552"/>
      <c r="AV166" s="552"/>
      <c r="AW166" s="552"/>
      <c r="AX166" s="552"/>
      <c r="AY166" s="552"/>
      <c r="AZ166" s="552"/>
      <c r="BA166" s="552"/>
      <c r="BB166" s="552"/>
      <c r="BC166" s="552"/>
      <c r="BD166" s="552"/>
      <c r="BE166" s="552"/>
      <c r="BF166" s="552"/>
      <c r="BG166" s="552"/>
      <c r="BH166" s="552"/>
      <c r="BI166" s="552"/>
      <c r="BJ166" s="552"/>
      <c r="BK166" s="552"/>
      <c r="BL166" s="552"/>
      <c r="BM166" s="552"/>
      <c r="BN166" s="552"/>
      <c r="BO166" s="552"/>
      <c r="BP166" s="552"/>
      <c r="BQ166" s="552"/>
      <c r="BR166" s="552"/>
      <c r="BS166" s="552"/>
      <c r="BT166" s="552"/>
      <c r="BU166" s="552"/>
      <c r="BV166" s="552"/>
      <c r="BW166" s="552"/>
      <c r="BX166" s="552"/>
      <c r="BY166" s="552"/>
      <c r="BZ166" s="552"/>
      <c r="CA166" s="552"/>
      <c r="CB166" s="552"/>
      <c r="CC166" s="552"/>
      <c r="CD166" s="552"/>
      <c r="CE166" s="552"/>
      <c r="CF166" s="552"/>
      <c r="CG166" s="552"/>
      <c r="CH166" s="552"/>
      <c r="CI166" s="552"/>
      <c r="CJ166" s="552"/>
      <c r="CK166" s="552"/>
      <c r="CL166" s="552"/>
      <c r="CM166" s="552"/>
      <c r="CN166" s="552"/>
      <c r="CO166" s="552"/>
      <c r="CP166" s="552"/>
      <c r="CQ166" s="552"/>
      <c r="CR166" s="552"/>
      <c r="CS166" s="552"/>
      <c r="CT166" s="552"/>
      <c r="CU166" s="552"/>
      <c r="CV166" s="552"/>
      <c r="CW166" s="552"/>
      <c r="CX166" s="552"/>
      <c r="CY166" s="552"/>
      <c r="CZ166" s="552"/>
      <c r="DA166" s="552"/>
      <c r="DB166" s="552"/>
      <c r="DC166" s="552"/>
      <c r="DD166" s="552"/>
      <c r="DE166" s="552"/>
      <c r="DF166" s="552"/>
      <c r="DG166" s="552"/>
      <c r="DH166" s="552"/>
      <c r="DI166" s="552"/>
      <c r="DJ166" s="552"/>
      <c r="DK166" s="552"/>
      <c r="DL166" s="552"/>
      <c r="DM166" s="552"/>
      <c r="DN166" s="552"/>
      <c r="DO166" s="552"/>
      <c r="DP166" s="552"/>
      <c r="DQ166" s="552"/>
      <c r="DR166" s="552"/>
      <c r="DS166" s="552"/>
      <c r="DT166" s="552"/>
      <c r="DU166" s="552"/>
      <c r="DV166" s="552"/>
      <c r="DW166" s="552"/>
      <c r="DX166" s="552"/>
      <c r="DY166" s="552"/>
      <c r="DZ166" s="552"/>
      <c r="EA166" s="552"/>
      <c r="EB166" s="552"/>
      <c r="EC166" s="552"/>
      <c r="ED166" s="552"/>
      <c r="EE166" s="552"/>
      <c r="EF166" s="552"/>
      <c r="EG166" s="552"/>
      <c r="EH166" s="552"/>
      <c r="EI166" s="552"/>
      <c r="EJ166" s="559"/>
    </row>
    <row r="167" spans="1:140" s="505" customFormat="1" ht="18" customHeight="1" x14ac:dyDescent="0.2">
      <c r="A167" s="451">
        <v>159</v>
      </c>
      <c r="B167" s="520" t="s">
        <v>1326</v>
      </c>
      <c r="C167" s="453" t="s">
        <v>855</v>
      </c>
      <c r="D167" s="504">
        <v>1400</v>
      </c>
      <c r="E167" s="450" t="s">
        <v>1329</v>
      </c>
      <c r="F167" s="512" t="s">
        <v>1294</v>
      </c>
      <c r="G167" s="457"/>
      <c r="H167" s="457"/>
      <c r="I167" s="561" t="s">
        <v>1318</v>
      </c>
      <c r="J167" s="504" t="s">
        <v>856</v>
      </c>
      <c r="K167" s="456"/>
      <c r="L167" s="549"/>
      <c r="M167" s="552"/>
      <c r="N167" s="552"/>
      <c r="O167" s="552"/>
      <c r="P167" s="552"/>
      <c r="Q167" s="552"/>
      <c r="R167" s="552"/>
      <c r="S167" s="552"/>
      <c r="T167" s="552"/>
      <c r="U167" s="552"/>
      <c r="V167" s="552"/>
      <c r="W167" s="552"/>
      <c r="X167" s="552"/>
      <c r="Y167" s="552"/>
      <c r="Z167" s="552"/>
      <c r="AA167" s="552"/>
      <c r="AB167" s="552"/>
      <c r="AC167" s="552"/>
      <c r="AD167" s="552"/>
      <c r="AE167" s="552"/>
      <c r="AF167" s="552"/>
      <c r="AG167" s="552"/>
      <c r="AH167" s="552"/>
      <c r="AI167" s="552"/>
      <c r="AJ167" s="552"/>
      <c r="AK167" s="552"/>
      <c r="AL167" s="552"/>
      <c r="AM167" s="552"/>
      <c r="AN167" s="552"/>
      <c r="AO167" s="552"/>
      <c r="AP167" s="552"/>
      <c r="AQ167" s="552"/>
      <c r="AR167" s="552"/>
      <c r="AS167" s="552"/>
      <c r="AT167" s="552"/>
      <c r="AU167" s="552"/>
      <c r="AV167" s="552"/>
      <c r="AW167" s="552"/>
      <c r="AX167" s="552"/>
      <c r="AY167" s="552"/>
      <c r="AZ167" s="552"/>
      <c r="BA167" s="552"/>
      <c r="BB167" s="552"/>
      <c r="BC167" s="552"/>
      <c r="BD167" s="552"/>
      <c r="BE167" s="552"/>
      <c r="BF167" s="552"/>
      <c r="BG167" s="552"/>
      <c r="BH167" s="552"/>
      <c r="BI167" s="552"/>
      <c r="BJ167" s="552"/>
      <c r="BK167" s="552"/>
      <c r="BL167" s="552"/>
      <c r="BM167" s="552"/>
      <c r="BN167" s="552"/>
      <c r="BO167" s="552"/>
      <c r="BP167" s="552"/>
      <c r="BQ167" s="552"/>
      <c r="BR167" s="552"/>
      <c r="BS167" s="552"/>
      <c r="BT167" s="552"/>
      <c r="BU167" s="552"/>
      <c r="BV167" s="552"/>
      <c r="BW167" s="552"/>
      <c r="BX167" s="552"/>
      <c r="BY167" s="552"/>
      <c r="BZ167" s="552"/>
      <c r="CA167" s="552"/>
      <c r="CB167" s="552"/>
      <c r="CC167" s="552"/>
      <c r="CD167" s="552"/>
      <c r="CE167" s="552"/>
      <c r="CF167" s="552"/>
      <c r="CG167" s="552"/>
      <c r="CH167" s="552"/>
      <c r="CI167" s="552"/>
      <c r="CJ167" s="552"/>
      <c r="CK167" s="552"/>
      <c r="CL167" s="552"/>
      <c r="CM167" s="552"/>
      <c r="CN167" s="552"/>
      <c r="CO167" s="552"/>
      <c r="CP167" s="552"/>
      <c r="CQ167" s="552"/>
      <c r="CR167" s="552"/>
      <c r="CS167" s="552"/>
      <c r="CT167" s="552"/>
      <c r="CU167" s="552"/>
      <c r="CV167" s="552"/>
      <c r="CW167" s="552"/>
      <c r="CX167" s="552"/>
      <c r="CY167" s="552"/>
      <c r="CZ167" s="552"/>
      <c r="DA167" s="552"/>
      <c r="DB167" s="552"/>
      <c r="DC167" s="552"/>
      <c r="DD167" s="552"/>
      <c r="DE167" s="552"/>
      <c r="DF167" s="552"/>
      <c r="DG167" s="552"/>
      <c r="DH167" s="552"/>
      <c r="DI167" s="552"/>
      <c r="DJ167" s="552"/>
      <c r="DK167" s="552"/>
      <c r="DL167" s="552"/>
      <c r="DM167" s="552"/>
      <c r="DN167" s="552"/>
      <c r="DO167" s="552"/>
      <c r="DP167" s="552"/>
      <c r="DQ167" s="552"/>
      <c r="DR167" s="552"/>
      <c r="DS167" s="552"/>
      <c r="DT167" s="552"/>
      <c r="DU167" s="552"/>
      <c r="DV167" s="552"/>
      <c r="DW167" s="552"/>
      <c r="DX167" s="552"/>
      <c r="DY167" s="552"/>
      <c r="DZ167" s="552"/>
      <c r="EA167" s="552"/>
      <c r="EB167" s="552"/>
      <c r="EC167" s="552"/>
      <c r="ED167" s="552"/>
      <c r="EE167" s="552"/>
      <c r="EF167" s="552"/>
      <c r="EG167" s="552"/>
      <c r="EH167" s="552"/>
      <c r="EI167" s="552"/>
      <c r="EJ167" s="559"/>
    </row>
    <row r="168" spans="1:140" s="505" customFormat="1" ht="18" customHeight="1" x14ac:dyDescent="0.2">
      <c r="A168" s="451">
        <v>160</v>
      </c>
      <c r="B168" s="520" t="s">
        <v>1327</v>
      </c>
      <c r="C168" s="453" t="s">
        <v>855</v>
      </c>
      <c r="D168" s="504">
        <v>600</v>
      </c>
      <c r="E168" s="450" t="s">
        <v>943</v>
      </c>
      <c r="F168" s="512" t="s">
        <v>1308</v>
      </c>
      <c r="G168" s="457"/>
      <c r="H168" s="457"/>
      <c r="I168" s="561" t="s">
        <v>1319</v>
      </c>
      <c r="J168" s="504" t="s">
        <v>856</v>
      </c>
      <c r="K168" s="456"/>
      <c r="L168" s="549"/>
      <c r="M168" s="552"/>
      <c r="N168" s="552"/>
      <c r="O168" s="552"/>
      <c r="P168" s="552"/>
      <c r="Q168" s="552"/>
      <c r="R168" s="552"/>
      <c r="S168" s="552"/>
      <c r="T168" s="552"/>
      <c r="U168" s="552"/>
      <c r="V168" s="552"/>
      <c r="W168" s="552"/>
      <c r="X168" s="552"/>
      <c r="Y168" s="552"/>
      <c r="Z168" s="552"/>
      <c r="AA168" s="552"/>
      <c r="AB168" s="552"/>
      <c r="AC168" s="552"/>
      <c r="AD168" s="552"/>
      <c r="AE168" s="552"/>
      <c r="AF168" s="552"/>
      <c r="AG168" s="552"/>
      <c r="AH168" s="552"/>
      <c r="AI168" s="552"/>
      <c r="AJ168" s="552"/>
      <c r="AK168" s="552"/>
      <c r="AL168" s="552"/>
      <c r="AM168" s="552"/>
      <c r="AN168" s="552"/>
      <c r="AO168" s="552"/>
      <c r="AP168" s="552"/>
      <c r="AQ168" s="552"/>
      <c r="AR168" s="552"/>
      <c r="AS168" s="552"/>
      <c r="AT168" s="552"/>
      <c r="AU168" s="552"/>
      <c r="AV168" s="552"/>
      <c r="AW168" s="552"/>
      <c r="AX168" s="552"/>
      <c r="AY168" s="552"/>
      <c r="AZ168" s="552"/>
      <c r="BA168" s="552"/>
      <c r="BB168" s="552"/>
      <c r="BC168" s="552"/>
      <c r="BD168" s="552"/>
      <c r="BE168" s="552"/>
      <c r="BF168" s="552"/>
      <c r="BG168" s="552"/>
      <c r="BH168" s="552"/>
      <c r="BI168" s="552"/>
      <c r="BJ168" s="552"/>
      <c r="BK168" s="552"/>
      <c r="BL168" s="552"/>
      <c r="BM168" s="552"/>
      <c r="BN168" s="552"/>
      <c r="BO168" s="552"/>
      <c r="BP168" s="552"/>
      <c r="BQ168" s="552"/>
      <c r="BR168" s="552"/>
      <c r="BS168" s="552"/>
      <c r="BT168" s="552"/>
      <c r="BU168" s="552"/>
      <c r="BV168" s="552"/>
      <c r="BW168" s="552"/>
      <c r="BX168" s="552"/>
      <c r="BY168" s="552"/>
      <c r="BZ168" s="552"/>
      <c r="CA168" s="552"/>
      <c r="CB168" s="552"/>
      <c r="CC168" s="552"/>
      <c r="CD168" s="552"/>
      <c r="CE168" s="552"/>
      <c r="CF168" s="552"/>
      <c r="CG168" s="552"/>
      <c r="CH168" s="552"/>
      <c r="CI168" s="552"/>
      <c r="CJ168" s="552"/>
      <c r="CK168" s="552"/>
      <c r="CL168" s="552"/>
      <c r="CM168" s="552"/>
      <c r="CN168" s="552"/>
      <c r="CO168" s="552"/>
      <c r="CP168" s="552"/>
      <c r="CQ168" s="552"/>
      <c r="CR168" s="552"/>
      <c r="CS168" s="552"/>
      <c r="CT168" s="552"/>
      <c r="CU168" s="552"/>
      <c r="CV168" s="552"/>
      <c r="CW168" s="552"/>
      <c r="CX168" s="552"/>
      <c r="CY168" s="552"/>
      <c r="CZ168" s="552"/>
      <c r="DA168" s="552"/>
      <c r="DB168" s="552"/>
      <c r="DC168" s="552"/>
      <c r="DD168" s="552"/>
      <c r="DE168" s="552"/>
      <c r="DF168" s="552"/>
      <c r="DG168" s="552"/>
      <c r="DH168" s="552"/>
      <c r="DI168" s="552"/>
      <c r="DJ168" s="552"/>
      <c r="DK168" s="552"/>
      <c r="DL168" s="552"/>
      <c r="DM168" s="552"/>
      <c r="DN168" s="552"/>
      <c r="DO168" s="552"/>
      <c r="DP168" s="552"/>
      <c r="DQ168" s="552"/>
      <c r="DR168" s="552"/>
      <c r="DS168" s="552"/>
      <c r="DT168" s="552"/>
      <c r="DU168" s="552"/>
      <c r="DV168" s="552"/>
      <c r="DW168" s="552"/>
      <c r="DX168" s="552"/>
      <c r="DY168" s="552"/>
      <c r="DZ168" s="552"/>
      <c r="EA168" s="552"/>
      <c r="EB168" s="552"/>
      <c r="EC168" s="552"/>
      <c r="ED168" s="552"/>
      <c r="EE168" s="552"/>
      <c r="EF168" s="552"/>
      <c r="EG168" s="552"/>
      <c r="EH168" s="552"/>
      <c r="EI168" s="552"/>
      <c r="EJ168" s="559"/>
    </row>
    <row r="169" spans="1:140" s="505" customFormat="1" ht="18" customHeight="1" x14ac:dyDescent="0.2">
      <c r="A169" s="451">
        <v>161</v>
      </c>
      <c r="B169" s="520" t="s">
        <v>1327</v>
      </c>
      <c r="C169" s="453" t="s">
        <v>855</v>
      </c>
      <c r="D169" s="504">
        <v>1935.48</v>
      </c>
      <c r="E169" s="450" t="s">
        <v>1299</v>
      </c>
      <c r="F169" s="512" t="s">
        <v>1309</v>
      </c>
      <c r="G169" s="457"/>
      <c r="H169" s="457"/>
      <c r="I169" s="561" t="s">
        <v>1320</v>
      </c>
      <c r="J169" s="504" t="s">
        <v>856</v>
      </c>
      <c r="K169" s="456"/>
      <c r="L169" s="549"/>
      <c r="M169" s="552"/>
      <c r="N169" s="552"/>
      <c r="O169" s="552"/>
      <c r="P169" s="552"/>
      <c r="Q169" s="552"/>
      <c r="R169" s="552"/>
      <c r="S169" s="552"/>
      <c r="T169" s="552"/>
      <c r="U169" s="552"/>
      <c r="V169" s="552"/>
      <c r="W169" s="552"/>
      <c r="X169" s="552"/>
      <c r="Y169" s="552"/>
      <c r="Z169" s="552"/>
      <c r="AA169" s="552"/>
      <c r="AB169" s="552"/>
      <c r="AC169" s="552"/>
      <c r="AD169" s="552"/>
      <c r="AE169" s="552"/>
      <c r="AF169" s="552"/>
      <c r="AG169" s="552"/>
      <c r="AH169" s="552"/>
      <c r="AI169" s="552"/>
      <c r="AJ169" s="552"/>
      <c r="AK169" s="552"/>
      <c r="AL169" s="552"/>
      <c r="AM169" s="552"/>
      <c r="AN169" s="552"/>
      <c r="AO169" s="552"/>
      <c r="AP169" s="552"/>
      <c r="AQ169" s="552"/>
      <c r="AR169" s="552"/>
      <c r="AS169" s="552"/>
      <c r="AT169" s="552"/>
      <c r="AU169" s="552"/>
      <c r="AV169" s="552"/>
      <c r="AW169" s="552"/>
      <c r="AX169" s="552"/>
      <c r="AY169" s="552"/>
      <c r="AZ169" s="552"/>
      <c r="BA169" s="552"/>
      <c r="BB169" s="552"/>
      <c r="BC169" s="552"/>
      <c r="BD169" s="552"/>
      <c r="BE169" s="552"/>
      <c r="BF169" s="552"/>
      <c r="BG169" s="552"/>
      <c r="BH169" s="552"/>
      <c r="BI169" s="552"/>
      <c r="BJ169" s="552"/>
      <c r="BK169" s="552"/>
      <c r="BL169" s="552"/>
      <c r="BM169" s="552"/>
      <c r="BN169" s="552"/>
      <c r="BO169" s="552"/>
      <c r="BP169" s="552"/>
      <c r="BQ169" s="552"/>
      <c r="BR169" s="552"/>
      <c r="BS169" s="552"/>
      <c r="BT169" s="552"/>
      <c r="BU169" s="552"/>
      <c r="BV169" s="552"/>
      <c r="BW169" s="552"/>
      <c r="BX169" s="552"/>
      <c r="BY169" s="552"/>
      <c r="BZ169" s="552"/>
      <c r="CA169" s="552"/>
      <c r="CB169" s="552"/>
      <c r="CC169" s="552"/>
      <c r="CD169" s="552"/>
      <c r="CE169" s="552"/>
      <c r="CF169" s="552"/>
      <c r="CG169" s="552"/>
      <c r="CH169" s="552"/>
      <c r="CI169" s="552"/>
      <c r="CJ169" s="552"/>
      <c r="CK169" s="552"/>
      <c r="CL169" s="552"/>
      <c r="CM169" s="552"/>
      <c r="CN169" s="552"/>
      <c r="CO169" s="552"/>
      <c r="CP169" s="552"/>
      <c r="CQ169" s="552"/>
      <c r="CR169" s="552"/>
      <c r="CS169" s="552"/>
      <c r="CT169" s="552"/>
      <c r="CU169" s="552"/>
      <c r="CV169" s="552"/>
      <c r="CW169" s="552"/>
      <c r="CX169" s="552"/>
      <c r="CY169" s="552"/>
      <c r="CZ169" s="552"/>
      <c r="DA169" s="552"/>
      <c r="DB169" s="552"/>
      <c r="DC169" s="552"/>
      <c r="DD169" s="552"/>
      <c r="DE169" s="552"/>
      <c r="DF169" s="552"/>
      <c r="DG169" s="552"/>
      <c r="DH169" s="552"/>
      <c r="DI169" s="552"/>
      <c r="DJ169" s="552"/>
      <c r="DK169" s="552"/>
      <c r="DL169" s="552"/>
      <c r="DM169" s="552"/>
      <c r="DN169" s="552"/>
      <c r="DO169" s="552"/>
      <c r="DP169" s="552"/>
      <c r="DQ169" s="552"/>
      <c r="DR169" s="552"/>
      <c r="DS169" s="552"/>
      <c r="DT169" s="552"/>
      <c r="DU169" s="552"/>
      <c r="DV169" s="552"/>
      <c r="DW169" s="552"/>
      <c r="DX169" s="552"/>
      <c r="DY169" s="552"/>
      <c r="DZ169" s="552"/>
      <c r="EA169" s="552"/>
      <c r="EB169" s="552"/>
      <c r="EC169" s="552"/>
      <c r="ED169" s="552"/>
      <c r="EE169" s="552"/>
      <c r="EF169" s="552"/>
      <c r="EG169" s="552"/>
      <c r="EH169" s="552"/>
      <c r="EI169" s="552"/>
      <c r="EJ169" s="559"/>
    </row>
    <row r="170" spans="1:140" s="505" customFormat="1" ht="18" customHeight="1" x14ac:dyDescent="0.2">
      <c r="A170" s="451">
        <v>162</v>
      </c>
      <c r="B170" s="520" t="s">
        <v>1328</v>
      </c>
      <c r="C170" s="453" t="s">
        <v>855</v>
      </c>
      <c r="D170" s="504">
        <v>225</v>
      </c>
      <c r="E170" s="450" t="s">
        <v>1300</v>
      </c>
      <c r="F170" s="512" t="s">
        <v>1310</v>
      </c>
      <c r="G170" s="457"/>
      <c r="H170" s="457"/>
      <c r="I170" s="561" t="s">
        <v>1321</v>
      </c>
      <c r="J170" s="504" t="s">
        <v>1324</v>
      </c>
      <c r="K170" s="456"/>
      <c r="L170" s="549"/>
      <c r="M170" s="552"/>
      <c r="N170" s="552"/>
      <c r="O170" s="552"/>
      <c r="P170" s="552"/>
      <c r="Q170" s="552"/>
      <c r="R170" s="552"/>
      <c r="S170" s="552"/>
      <c r="T170" s="552"/>
      <c r="U170" s="552"/>
      <c r="V170" s="552"/>
      <c r="W170" s="552"/>
      <c r="X170" s="552"/>
      <c r="Y170" s="552"/>
      <c r="Z170" s="552"/>
      <c r="AA170" s="552"/>
      <c r="AB170" s="552"/>
      <c r="AC170" s="552"/>
      <c r="AD170" s="552"/>
      <c r="AE170" s="552"/>
      <c r="AF170" s="552"/>
      <c r="AG170" s="552"/>
      <c r="AH170" s="552"/>
      <c r="AI170" s="552"/>
      <c r="AJ170" s="552"/>
      <c r="AK170" s="552"/>
      <c r="AL170" s="552"/>
      <c r="AM170" s="552"/>
      <c r="AN170" s="552"/>
      <c r="AO170" s="552"/>
      <c r="AP170" s="552"/>
      <c r="AQ170" s="552"/>
      <c r="AR170" s="552"/>
      <c r="AS170" s="552"/>
      <c r="AT170" s="552"/>
      <c r="AU170" s="552"/>
      <c r="AV170" s="552"/>
      <c r="AW170" s="552"/>
      <c r="AX170" s="552"/>
      <c r="AY170" s="552"/>
      <c r="AZ170" s="552"/>
      <c r="BA170" s="552"/>
      <c r="BB170" s="552"/>
      <c r="BC170" s="552"/>
      <c r="BD170" s="552"/>
      <c r="BE170" s="552"/>
      <c r="BF170" s="552"/>
      <c r="BG170" s="552"/>
      <c r="BH170" s="552"/>
      <c r="BI170" s="552"/>
      <c r="BJ170" s="552"/>
      <c r="BK170" s="552"/>
      <c r="BL170" s="552"/>
      <c r="BM170" s="552"/>
      <c r="BN170" s="552"/>
      <c r="BO170" s="552"/>
      <c r="BP170" s="552"/>
      <c r="BQ170" s="552"/>
      <c r="BR170" s="552"/>
      <c r="BS170" s="552"/>
      <c r="BT170" s="552"/>
      <c r="BU170" s="552"/>
      <c r="BV170" s="552"/>
      <c r="BW170" s="552"/>
      <c r="BX170" s="552"/>
      <c r="BY170" s="552"/>
      <c r="BZ170" s="552"/>
      <c r="CA170" s="552"/>
      <c r="CB170" s="552"/>
      <c r="CC170" s="552"/>
      <c r="CD170" s="552"/>
      <c r="CE170" s="552"/>
      <c r="CF170" s="552"/>
      <c r="CG170" s="552"/>
      <c r="CH170" s="552"/>
      <c r="CI170" s="552"/>
      <c r="CJ170" s="552"/>
      <c r="CK170" s="552"/>
      <c r="CL170" s="552"/>
      <c r="CM170" s="552"/>
      <c r="CN170" s="552"/>
      <c r="CO170" s="552"/>
      <c r="CP170" s="552"/>
      <c r="CQ170" s="552"/>
      <c r="CR170" s="552"/>
      <c r="CS170" s="552"/>
      <c r="CT170" s="552"/>
      <c r="CU170" s="552"/>
      <c r="CV170" s="552"/>
      <c r="CW170" s="552"/>
      <c r="CX170" s="552"/>
      <c r="CY170" s="552"/>
      <c r="CZ170" s="552"/>
      <c r="DA170" s="552"/>
      <c r="DB170" s="552"/>
      <c r="DC170" s="552"/>
      <c r="DD170" s="552"/>
      <c r="DE170" s="552"/>
      <c r="DF170" s="552"/>
      <c r="DG170" s="552"/>
      <c r="DH170" s="552"/>
      <c r="DI170" s="552"/>
      <c r="DJ170" s="552"/>
      <c r="DK170" s="552"/>
      <c r="DL170" s="552"/>
      <c r="DM170" s="552"/>
      <c r="DN170" s="552"/>
      <c r="DO170" s="552"/>
      <c r="DP170" s="552"/>
      <c r="DQ170" s="552"/>
      <c r="DR170" s="552"/>
      <c r="DS170" s="552"/>
      <c r="DT170" s="552"/>
      <c r="DU170" s="552"/>
      <c r="DV170" s="552"/>
      <c r="DW170" s="552"/>
      <c r="DX170" s="552"/>
      <c r="DY170" s="552"/>
      <c r="DZ170" s="552"/>
      <c r="EA170" s="552"/>
      <c r="EB170" s="552"/>
      <c r="EC170" s="552"/>
      <c r="ED170" s="552"/>
      <c r="EE170" s="552"/>
      <c r="EF170" s="552"/>
      <c r="EG170" s="552"/>
      <c r="EH170" s="552"/>
      <c r="EI170" s="552"/>
      <c r="EJ170" s="559"/>
    </row>
    <row r="171" spans="1:140" s="505" customFormat="1" ht="18" customHeight="1" x14ac:dyDescent="0.2">
      <c r="A171" s="451">
        <v>163</v>
      </c>
      <c r="B171" s="520" t="s">
        <v>1328</v>
      </c>
      <c r="C171" s="453" t="s">
        <v>855</v>
      </c>
      <c r="D171" s="504">
        <v>225</v>
      </c>
      <c r="E171" s="450" t="s">
        <v>1301</v>
      </c>
      <c r="F171" s="512" t="s">
        <v>1311</v>
      </c>
      <c r="G171" s="457"/>
      <c r="H171" s="457"/>
      <c r="I171" s="561" t="s">
        <v>1321</v>
      </c>
      <c r="J171" s="504" t="s">
        <v>1324</v>
      </c>
      <c r="K171" s="456"/>
      <c r="L171" s="453"/>
      <c r="M171" s="552"/>
      <c r="N171" s="552"/>
      <c r="O171" s="552"/>
      <c r="P171" s="552"/>
      <c r="Q171" s="552"/>
      <c r="R171" s="552"/>
      <c r="S171" s="552"/>
      <c r="T171" s="552"/>
      <c r="U171" s="552"/>
      <c r="V171" s="552"/>
      <c r="W171" s="552"/>
      <c r="X171" s="552"/>
      <c r="Y171" s="552"/>
      <c r="Z171" s="552"/>
      <c r="AA171" s="552"/>
      <c r="AB171" s="552"/>
      <c r="AC171" s="552"/>
      <c r="AD171" s="552"/>
      <c r="AE171" s="552"/>
      <c r="AF171" s="552"/>
      <c r="AG171" s="552"/>
      <c r="AH171" s="552"/>
      <c r="AI171" s="552"/>
      <c r="AJ171" s="552"/>
      <c r="AK171" s="552"/>
      <c r="AL171" s="552"/>
      <c r="AM171" s="552"/>
      <c r="AN171" s="552"/>
      <c r="AO171" s="552"/>
      <c r="AP171" s="552"/>
      <c r="AQ171" s="552"/>
      <c r="AR171" s="552"/>
      <c r="AS171" s="552"/>
      <c r="AT171" s="552"/>
      <c r="AU171" s="552"/>
      <c r="AV171" s="552"/>
      <c r="AW171" s="552"/>
      <c r="AX171" s="552"/>
      <c r="AY171" s="552"/>
      <c r="AZ171" s="552"/>
      <c r="BA171" s="552"/>
      <c r="BB171" s="552"/>
      <c r="BC171" s="552"/>
      <c r="BD171" s="552"/>
      <c r="BE171" s="552"/>
      <c r="BF171" s="552"/>
      <c r="BG171" s="552"/>
      <c r="BH171" s="552"/>
      <c r="BI171" s="552"/>
      <c r="BJ171" s="552"/>
      <c r="BK171" s="552"/>
      <c r="BL171" s="552"/>
      <c r="BM171" s="552"/>
      <c r="BN171" s="552"/>
      <c r="BO171" s="552"/>
      <c r="BP171" s="552"/>
      <c r="BQ171" s="552"/>
      <c r="BR171" s="552"/>
      <c r="BS171" s="552"/>
      <c r="BT171" s="552"/>
      <c r="BU171" s="552"/>
      <c r="BV171" s="552"/>
      <c r="BW171" s="552"/>
      <c r="BX171" s="552"/>
      <c r="BY171" s="552"/>
      <c r="BZ171" s="552"/>
      <c r="CA171" s="552"/>
      <c r="CB171" s="552"/>
      <c r="CC171" s="552"/>
      <c r="CD171" s="552"/>
      <c r="CE171" s="552"/>
      <c r="CF171" s="552"/>
      <c r="CG171" s="552"/>
      <c r="CH171" s="552"/>
      <c r="CI171" s="552"/>
      <c r="CJ171" s="552"/>
      <c r="CK171" s="552"/>
      <c r="CL171" s="552"/>
      <c r="CM171" s="552"/>
      <c r="CN171" s="552"/>
      <c r="CO171" s="552"/>
      <c r="CP171" s="552"/>
      <c r="CQ171" s="552"/>
      <c r="CR171" s="552"/>
      <c r="CS171" s="552"/>
      <c r="CT171" s="552"/>
      <c r="CU171" s="552"/>
      <c r="CV171" s="552"/>
      <c r="CW171" s="552"/>
      <c r="CX171" s="552"/>
      <c r="CY171" s="552"/>
      <c r="CZ171" s="552"/>
      <c r="DA171" s="552"/>
      <c r="DB171" s="552"/>
      <c r="DC171" s="552"/>
      <c r="DD171" s="552"/>
      <c r="DE171" s="552"/>
      <c r="DF171" s="552"/>
      <c r="DG171" s="552"/>
      <c r="DH171" s="552"/>
      <c r="DI171" s="552"/>
      <c r="DJ171" s="552"/>
      <c r="DK171" s="552"/>
      <c r="DL171" s="552"/>
      <c r="DM171" s="552"/>
      <c r="DN171" s="552"/>
      <c r="DO171" s="552"/>
      <c r="DP171" s="552"/>
      <c r="DQ171" s="552"/>
      <c r="DR171" s="552"/>
      <c r="DS171" s="552"/>
      <c r="DT171" s="552"/>
      <c r="DU171" s="552"/>
      <c r="DV171" s="552"/>
      <c r="DW171" s="552"/>
      <c r="DX171" s="552"/>
      <c r="DY171" s="552"/>
      <c r="DZ171" s="552"/>
      <c r="EA171" s="552"/>
      <c r="EB171" s="552"/>
      <c r="EC171" s="552"/>
      <c r="ED171" s="552"/>
      <c r="EE171" s="552"/>
      <c r="EF171" s="552"/>
      <c r="EG171" s="552"/>
      <c r="EH171" s="552"/>
      <c r="EI171" s="552"/>
      <c r="EJ171" s="559"/>
    </row>
    <row r="172" spans="1:140" s="505" customFormat="1" ht="18" customHeight="1" x14ac:dyDescent="0.2">
      <c r="A172" s="451">
        <v>164</v>
      </c>
      <c r="B172" s="520" t="s">
        <v>1328</v>
      </c>
      <c r="C172" s="453" t="s">
        <v>855</v>
      </c>
      <c r="D172" s="504">
        <v>225</v>
      </c>
      <c r="E172" s="450" t="s">
        <v>1302</v>
      </c>
      <c r="F172" s="512" t="s">
        <v>1312</v>
      </c>
      <c r="G172" s="457"/>
      <c r="H172" s="457"/>
      <c r="I172" s="561" t="s">
        <v>1321</v>
      </c>
      <c r="J172" s="504" t="s">
        <v>1324</v>
      </c>
      <c r="K172" s="456"/>
      <c r="L172" s="453"/>
      <c r="M172" s="552"/>
      <c r="N172" s="552"/>
      <c r="O172" s="552"/>
      <c r="P172" s="552"/>
      <c r="Q172" s="552"/>
      <c r="R172" s="552"/>
      <c r="S172" s="552"/>
      <c r="T172" s="552"/>
      <c r="U172" s="552"/>
      <c r="V172" s="552"/>
      <c r="W172" s="552"/>
      <c r="X172" s="552"/>
      <c r="Y172" s="552"/>
      <c r="Z172" s="552"/>
      <c r="AA172" s="552"/>
      <c r="AB172" s="552"/>
      <c r="AC172" s="552"/>
      <c r="AD172" s="552"/>
      <c r="AE172" s="552"/>
      <c r="AF172" s="552"/>
      <c r="AG172" s="552"/>
      <c r="AH172" s="552"/>
      <c r="AI172" s="552"/>
      <c r="AJ172" s="552"/>
      <c r="AK172" s="552"/>
      <c r="AL172" s="552"/>
      <c r="AM172" s="552"/>
      <c r="AN172" s="552"/>
      <c r="AO172" s="552"/>
      <c r="AP172" s="552"/>
      <c r="AQ172" s="552"/>
      <c r="AR172" s="552"/>
      <c r="AS172" s="552"/>
      <c r="AT172" s="552"/>
      <c r="AU172" s="552"/>
      <c r="AV172" s="552"/>
      <c r="AW172" s="552"/>
      <c r="AX172" s="552"/>
      <c r="AY172" s="552"/>
      <c r="AZ172" s="552"/>
      <c r="BA172" s="552"/>
      <c r="BB172" s="552"/>
      <c r="BC172" s="552"/>
      <c r="BD172" s="552"/>
      <c r="BE172" s="552"/>
      <c r="BF172" s="552"/>
      <c r="BG172" s="552"/>
      <c r="BH172" s="552"/>
      <c r="BI172" s="552"/>
      <c r="BJ172" s="552"/>
      <c r="BK172" s="552"/>
      <c r="BL172" s="552"/>
      <c r="BM172" s="552"/>
      <c r="BN172" s="552"/>
      <c r="BO172" s="552"/>
      <c r="BP172" s="552"/>
      <c r="BQ172" s="552"/>
      <c r="BR172" s="552"/>
      <c r="BS172" s="552"/>
      <c r="BT172" s="552"/>
      <c r="BU172" s="552"/>
      <c r="BV172" s="552"/>
      <c r="BW172" s="552"/>
      <c r="BX172" s="552"/>
      <c r="BY172" s="552"/>
      <c r="BZ172" s="552"/>
      <c r="CA172" s="552"/>
      <c r="CB172" s="552"/>
      <c r="CC172" s="552"/>
      <c r="CD172" s="552"/>
      <c r="CE172" s="552"/>
      <c r="CF172" s="552"/>
      <c r="CG172" s="552"/>
      <c r="CH172" s="552"/>
      <c r="CI172" s="552"/>
      <c r="CJ172" s="552"/>
      <c r="CK172" s="552"/>
      <c r="CL172" s="552"/>
      <c r="CM172" s="552"/>
      <c r="CN172" s="552"/>
      <c r="CO172" s="552"/>
      <c r="CP172" s="552"/>
      <c r="CQ172" s="552"/>
      <c r="CR172" s="552"/>
      <c r="CS172" s="552"/>
      <c r="CT172" s="552"/>
      <c r="CU172" s="552"/>
      <c r="CV172" s="552"/>
      <c r="CW172" s="552"/>
      <c r="CX172" s="552"/>
      <c r="CY172" s="552"/>
      <c r="CZ172" s="552"/>
      <c r="DA172" s="552"/>
      <c r="DB172" s="552"/>
      <c r="DC172" s="552"/>
      <c r="DD172" s="552"/>
      <c r="DE172" s="552"/>
      <c r="DF172" s="552"/>
      <c r="DG172" s="552"/>
      <c r="DH172" s="552"/>
      <c r="DI172" s="552"/>
      <c r="DJ172" s="552"/>
      <c r="DK172" s="552"/>
      <c r="DL172" s="552"/>
      <c r="DM172" s="552"/>
      <c r="DN172" s="552"/>
      <c r="DO172" s="552"/>
      <c r="DP172" s="552"/>
      <c r="DQ172" s="552"/>
      <c r="DR172" s="552"/>
      <c r="DS172" s="552"/>
      <c r="DT172" s="552"/>
      <c r="DU172" s="552"/>
      <c r="DV172" s="552"/>
      <c r="DW172" s="552"/>
      <c r="DX172" s="552"/>
      <c r="DY172" s="552"/>
      <c r="DZ172" s="552"/>
      <c r="EA172" s="552"/>
      <c r="EB172" s="552"/>
      <c r="EC172" s="552"/>
      <c r="ED172" s="552"/>
      <c r="EE172" s="552"/>
      <c r="EF172" s="552"/>
      <c r="EG172" s="552"/>
      <c r="EH172" s="552"/>
      <c r="EI172" s="552"/>
      <c r="EJ172" s="559"/>
    </row>
    <row r="173" spans="1:140" s="505" customFormat="1" ht="18" customHeight="1" x14ac:dyDescent="0.2">
      <c r="A173" s="451">
        <v>165</v>
      </c>
      <c r="B173" s="520" t="s">
        <v>1328</v>
      </c>
      <c r="C173" s="453" t="s">
        <v>855</v>
      </c>
      <c r="D173" s="504">
        <v>225</v>
      </c>
      <c r="E173" s="450" t="s">
        <v>1303</v>
      </c>
      <c r="F173" s="512" t="s">
        <v>1313</v>
      </c>
      <c r="G173" s="457"/>
      <c r="H173" s="457"/>
      <c r="I173" s="561" t="s">
        <v>1321</v>
      </c>
      <c r="J173" s="504" t="s">
        <v>1324</v>
      </c>
      <c r="K173" s="456"/>
      <c r="L173" s="453"/>
      <c r="M173" s="552"/>
      <c r="N173" s="552"/>
      <c r="O173" s="552"/>
      <c r="P173" s="552"/>
      <c r="Q173" s="552"/>
      <c r="R173" s="552"/>
      <c r="S173" s="552"/>
      <c r="T173" s="552"/>
      <c r="U173" s="552"/>
      <c r="V173" s="552"/>
      <c r="W173" s="552"/>
      <c r="X173" s="552"/>
      <c r="Y173" s="552"/>
      <c r="Z173" s="552"/>
      <c r="AA173" s="552"/>
      <c r="AB173" s="552"/>
      <c r="AC173" s="552"/>
      <c r="AD173" s="552"/>
      <c r="AE173" s="552"/>
      <c r="AF173" s="552"/>
      <c r="AG173" s="552"/>
      <c r="AH173" s="552"/>
      <c r="AI173" s="552"/>
      <c r="AJ173" s="552"/>
      <c r="AK173" s="552"/>
      <c r="AL173" s="552"/>
      <c r="AM173" s="552"/>
      <c r="AN173" s="552"/>
      <c r="AO173" s="552"/>
      <c r="AP173" s="552"/>
      <c r="AQ173" s="552"/>
      <c r="AR173" s="552"/>
      <c r="AS173" s="552"/>
      <c r="AT173" s="552"/>
      <c r="AU173" s="552"/>
      <c r="AV173" s="552"/>
      <c r="AW173" s="552"/>
      <c r="AX173" s="552"/>
      <c r="AY173" s="552"/>
      <c r="AZ173" s="552"/>
      <c r="BA173" s="552"/>
      <c r="BB173" s="552"/>
      <c r="BC173" s="552"/>
      <c r="BD173" s="552"/>
      <c r="BE173" s="552"/>
      <c r="BF173" s="552"/>
      <c r="BG173" s="552"/>
      <c r="BH173" s="552"/>
      <c r="BI173" s="552"/>
      <c r="BJ173" s="552"/>
      <c r="BK173" s="552"/>
      <c r="BL173" s="552"/>
      <c r="BM173" s="552"/>
      <c r="BN173" s="552"/>
      <c r="BO173" s="552"/>
      <c r="BP173" s="552"/>
      <c r="BQ173" s="552"/>
      <c r="BR173" s="552"/>
      <c r="BS173" s="552"/>
      <c r="BT173" s="552"/>
      <c r="BU173" s="552"/>
      <c r="BV173" s="552"/>
      <c r="BW173" s="552"/>
      <c r="BX173" s="552"/>
      <c r="BY173" s="552"/>
      <c r="BZ173" s="552"/>
      <c r="CA173" s="552"/>
      <c r="CB173" s="552"/>
      <c r="CC173" s="552"/>
      <c r="CD173" s="552"/>
      <c r="CE173" s="552"/>
      <c r="CF173" s="552"/>
      <c r="CG173" s="552"/>
      <c r="CH173" s="552"/>
      <c r="CI173" s="552"/>
      <c r="CJ173" s="552"/>
      <c r="CK173" s="552"/>
      <c r="CL173" s="552"/>
      <c r="CM173" s="552"/>
      <c r="CN173" s="552"/>
      <c r="CO173" s="552"/>
      <c r="CP173" s="552"/>
      <c r="CQ173" s="552"/>
      <c r="CR173" s="552"/>
      <c r="CS173" s="552"/>
      <c r="CT173" s="552"/>
      <c r="CU173" s="552"/>
      <c r="CV173" s="552"/>
      <c r="CW173" s="552"/>
      <c r="CX173" s="552"/>
      <c r="CY173" s="552"/>
      <c r="CZ173" s="552"/>
      <c r="DA173" s="552"/>
      <c r="DB173" s="552"/>
      <c r="DC173" s="552"/>
      <c r="DD173" s="552"/>
      <c r="DE173" s="552"/>
      <c r="DF173" s="552"/>
      <c r="DG173" s="552"/>
      <c r="DH173" s="552"/>
      <c r="DI173" s="552"/>
      <c r="DJ173" s="552"/>
      <c r="DK173" s="552"/>
      <c r="DL173" s="552"/>
      <c r="DM173" s="552"/>
      <c r="DN173" s="552"/>
      <c r="DO173" s="552"/>
      <c r="DP173" s="552"/>
      <c r="DQ173" s="552"/>
      <c r="DR173" s="552"/>
      <c r="DS173" s="552"/>
      <c r="DT173" s="552"/>
      <c r="DU173" s="552"/>
      <c r="DV173" s="552"/>
      <c r="DW173" s="552"/>
      <c r="DX173" s="552"/>
      <c r="DY173" s="552"/>
      <c r="DZ173" s="552"/>
      <c r="EA173" s="552"/>
      <c r="EB173" s="552"/>
      <c r="EC173" s="552"/>
      <c r="ED173" s="552"/>
      <c r="EE173" s="552"/>
      <c r="EF173" s="552"/>
      <c r="EG173" s="552"/>
      <c r="EH173" s="552"/>
      <c r="EI173" s="552"/>
      <c r="EJ173" s="559"/>
    </row>
    <row r="174" spans="1:140" s="505" customFormat="1" ht="18" customHeight="1" x14ac:dyDescent="0.2">
      <c r="A174" s="451">
        <v>166</v>
      </c>
      <c r="B174" s="520" t="s">
        <v>1328</v>
      </c>
      <c r="C174" s="453" t="s">
        <v>855</v>
      </c>
      <c r="D174" s="504">
        <v>967.74</v>
      </c>
      <c r="E174" s="450" t="s">
        <v>1304</v>
      </c>
      <c r="F174" s="512" t="s">
        <v>1314</v>
      </c>
      <c r="G174" s="457"/>
      <c r="H174" s="457"/>
      <c r="I174" s="561" t="s">
        <v>1322</v>
      </c>
      <c r="J174" s="504"/>
      <c r="K174" s="456"/>
      <c r="L174" s="453"/>
      <c r="M174" s="552"/>
      <c r="N174" s="552"/>
      <c r="O174" s="552"/>
      <c r="P174" s="552"/>
      <c r="Q174" s="552"/>
      <c r="R174" s="552"/>
      <c r="S174" s="552"/>
      <c r="T174" s="552"/>
      <c r="U174" s="552"/>
      <c r="V174" s="552"/>
      <c r="W174" s="552"/>
      <c r="X174" s="552"/>
      <c r="Y174" s="552"/>
      <c r="Z174" s="552"/>
      <c r="AA174" s="552"/>
      <c r="AB174" s="552"/>
      <c r="AC174" s="552"/>
      <c r="AD174" s="552"/>
      <c r="AE174" s="552"/>
      <c r="AF174" s="552"/>
      <c r="AG174" s="552"/>
      <c r="AH174" s="552"/>
      <c r="AI174" s="552"/>
      <c r="AJ174" s="552"/>
      <c r="AK174" s="552"/>
      <c r="AL174" s="552"/>
      <c r="AM174" s="552"/>
      <c r="AN174" s="552"/>
      <c r="AO174" s="552"/>
      <c r="AP174" s="552"/>
      <c r="AQ174" s="552"/>
      <c r="AR174" s="552"/>
      <c r="AS174" s="552"/>
      <c r="AT174" s="552"/>
      <c r="AU174" s="552"/>
      <c r="AV174" s="552"/>
      <c r="AW174" s="552"/>
      <c r="AX174" s="552"/>
      <c r="AY174" s="552"/>
      <c r="AZ174" s="552"/>
      <c r="BA174" s="552"/>
      <c r="BB174" s="552"/>
      <c r="BC174" s="552"/>
      <c r="BD174" s="552"/>
      <c r="BE174" s="552"/>
      <c r="BF174" s="552"/>
      <c r="BG174" s="552"/>
      <c r="BH174" s="552"/>
      <c r="BI174" s="552"/>
      <c r="BJ174" s="552"/>
      <c r="BK174" s="552"/>
      <c r="BL174" s="552"/>
      <c r="BM174" s="552"/>
      <c r="BN174" s="552"/>
      <c r="BO174" s="552"/>
      <c r="BP174" s="552"/>
      <c r="BQ174" s="552"/>
      <c r="BR174" s="552"/>
      <c r="BS174" s="552"/>
      <c r="BT174" s="552"/>
      <c r="BU174" s="552"/>
      <c r="BV174" s="552"/>
      <c r="BW174" s="552"/>
      <c r="BX174" s="552"/>
      <c r="BY174" s="552"/>
      <c r="BZ174" s="552"/>
      <c r="CA174" s="552"/>
      <c r="CB174" s="552"/>
      <c r="CC174" s="552"/>
      <c r="CD174" s="552"/>
      <c r="CE174" s="552"/>
      <c r="CF174" s="552"/>
      <c r="CG174" s="552"/>
      <c r="CH174" s="552"/>
      <c r="CI174" s="552"/>
      <c r="CJ174" s="552"/>
      <c r="CK174" s="552"/>
      <c r="CL174" s="552"/>
      <c r="CM174" s="552"/>
      <c r="CN174" s="552"/>
      <c r="CO174" s="552"/>
      <c r="CP174" s="552"/>
      <c r="CQ174" s="552"/>
      <c r="CR174" s="552"/>
      <c r="CS174" s="552"/>
      <c r="CT174" s="552"/>
      <c r="CU174" s="552"/>
      <c r="CV174" s="552"/>
      <c r="CW174" s="552"/>
      <c r="CX174" s="552"/>
      <c r="CY174" s="552"/>
      <c r="CZ174" s="552"/>
      <c r="DA174" s="552"/>
      <c r="DB174" s="552"/>
      <c r="DC174" s="552"/>
      <c r="DD174" s="552"/>
      <c r="DE174" s="552"/>
      <c r="DF174" s="552"/>
      <c r="DG174" s="552"/>
      <c r="DH174" s="552"/>
      <c r="DI174" s="552"/>
      <c r="DJ174" s="552"/>
      <c r="DK174" s="552"/>
      <c r="DL174" s="552"/>
      <c r="DM174" s="552"/>
      <c r="DN174" s="552"/>
      <c r="DO174" s="552"/>
      <c r="DP174" s="552"/>
      <c r="DQ174" s="552"/>
      <c r="DR174" s="552"/>
      <c r="DS174" s="552"/>
      <c r="DT174" s="552"/>
      <c r="DU174" s="552"/>
      <c r="DV174" s="552"/>
      <c r="DW174" s="552"/>
      <c r="DX174" s="552"/>
      <c r="DY174" s="552"/>
      <c r="DZ174" s="552"/>
      <c r="EA174" s="552"/>
      <c r="EB174" s="552"/>
      <c r="EC174" s="552"/>
      <c r="ED174" s="552"/>
      <c r="EE174" s="552"/>
      <c r="EF174" s="552"/>
      <c r="EG174" s="552"/>
      <c r="EH174" s="552"/>
      <c r="EI174" s="552"/>
      <c r="EJ174" s="559"/>
    </row>
    <row r="175" spans="1:140" x14ac:dyDescent="0.2">
      <c r="A175" s="497"/>
      <c r="B175" s="498"/>
      <c r="C175" s="499"/>
      <c r="D175" s="473"/>
      <c r="E175" s="453"/>
      <c r="F175" s="513"/>
      <c r="G175" s="501"/>
      <c r="H175" s="501"/>
      <c r="I175" s="500"/>
      <c r="J175" s="499"/>
      <c r="K175" s="456"/>
      <c r="L175" s="453"/>
    </row>
    <row r="176" spans="1:140" x14ac:dyDescent="0.2">
      <c r="A176" s="492"/>
      <c r="B176" s="493"/>
      <c r="C176" s="494"/>
      <c r="D176" s="473"/>
      <c r="E176" s="453"/>
      <c r="F176" s="514"/>
      <c r="G176" s="496"/>
      <c r="H176" s="496"/>
      <c r="I176" s="495"/>
      <c r="J176" s="494"/>
      <c r="K176" s="456"/>
      <c r="L176" s="453"/>
    </row>
    <row r="177" spans="1:139" x14ac:dyDescent="0.2">
      <c r="A177" s="492"/>
      <c r="B177" s="493"/>
      <c r="C177" s="494"/>
      <c r="D177" s="473"/>
      <c r="E177" s="453"/>
      <c r="F177" s="514"/>
      <c r="G177" s="496"/>
      <c r="H177" s="496"/>
      <c r="I177" s="495"/>
      <c r="J177" s="494"/>
      <c r="K177" s="456"/>
      <c r="L177" s="453"/>
    </row>
    <row r="178" spans="1:139" x14ac:dyDescent="0.2">
      <c r="A178" s="492"/>
      <c r="B178" s="493"/>
      <c r="C178" s="494"/>
      <c r="D178" s="473"/>
      <c r="E178" s="453"/>
      <c r="F178" s="514"/>
      <c r="G178" s="496"/>
      <c r="H178" s="496"/>
      <c r="I178" s="495"/>
      <c r="J178" s="494"/>
      <c r="K178" s="456"/>
      <c r="L178" s="453"/>
    </row>
    <row r="179" spans="1:139" x14ac:dyDescent="0.2">
      <c r="A179" s="492"/>
      <c r="B179" s="493"/>
      <c r="C179" s="494"/>
      <c r="D179" s="473"/>
      <c r="E179" s="453"/>
      <c r="F179" s="514"/>
      <c r="G179" s="496"/>
      <c r="H179" s="496"/>
      <c r="I179" s="495"/>
      <c r="J179" s="494"/>
      <c r="K179" s="456"/>
      <c r="L179" s="453"/>
    </row>
    <row r="180" spans="1:139" ht="15.75" thickBot="1" x14ac:dyDescent="0.25">
      <c r="A180" s="256" t="s">
        <v>259</v>
      </c>
      <c r="B180" s="255"/>
      <c r="C180" s="254"/>
      <c r="D180" s="474"/>
      <c r="E180" s="253"/>
      <c r="F180" s="515"/>
      <c r="G180" s="252"/>
      <c r="H180" s="252"/>
      <c r="I180" s="251"/>
      <c r="J180" s="250"/>
      <c r="K180" s="249"/>
      <c r="L180" s="550"/>
    </row>
    <row r="181" spans="1:139" x14ac:dyDescent="0.2">
      <c r="A181" s="240"/>
      <c r="B181" s="241"/>
      <c r="C181" s="240"/>
      <c r="D181" s="475"/>
      <c r="E181" s="240"/>
      <c r="F181" s="475"/>
      <c r="G181" s="240"/>
      <c r="H181" s="241"/>
      <c r="I181" s="240"/>
      <c r="J181" s="241"/>
      <c r="K181" s="240"/>
      <c r="L181" s="241"/>
    </row>
    <row r="182" spans="1:139" x14ac:dyDescent="0.2">
      <c r="A182" s="240"/>
      <c r="B182" s="246"/>
      <c r="C182" s="240"/>
      <c r="D182" s="476"/>
      <c r="E182" s="240"/>
      <c r="F182" s="476"/>
      <c r="G182" s="240"/>
      <c r="H182" s="246"/>
      <c r="I182" s="240"/>
      <c r="J182" s="246"/>
      <c r="K182" s="240"/>
      <c r="L182" s="246"/>
    </row>
    <row r="183" spans="1:139" s="247" customFormat="1" x14ac:dyDescent="0.2">
      <c r="A183" s="570" t="s">
        <v>374</v>
      </c>
      <c r="B183" s="570"/>
      <c r="C183" s="570"/>
      <c r="D183" s="570"/>
      <c r="E183" s="570"/>
      <c r="F183" s="570"/>
      <c r="G183" s="570"/>
      <c r="H183" s="570"/>
      <c r="I183" s="570"/>
      <c r="J183" s="570"/>
      <c r="K183" s="570"/>
      <c r="L183" s="570"/>
      <c r="M183" s="551"/>
      <c r="N183" s="551"/>
      <c r="O183" s="551"/>
      <c r="P183" s="551"/>
      <c r="Q183" s="551"/>
      <c r="R183" s="551"/>
      <c r="S183" s="551"/>
      <c r="T183" s="551"/>
      <c r="U183" s="551"/>
      <c r="V183" s="551"/>
      <c r="W183" s="551"/>
      <c r="X183" s="551"/>
      <c r="Y183" s="551"/>
      <c r="Z183" s="551"/>
      <c r="AA183" s="551"/>
      <c r="AB183" s="551"/>
      <c r="AC183" s="551"/>
      <c r="AD183" s="551"/>
      <c r="AE183" s="551"/>
      <c r="AF183" s="551"/>
      <c r="AG183" s="551"/>
      <c r="AH183" s="551"/>
      <c r="AI183" s="551"/>
      <c r="AJ183" s="551"/>
      <c r="AK183" s="551"/>
      <c r="AL183" s="551"/>
      <c r="AM183" s="551"/>
      <c r="AN183" s="551"/>
      <c r="AO183" s="551"/>
      <c r="AP183" s="551"/>
      <c r="AQ183" s="551"/>
      <c r="AR183" s="551"/>
      <c r="AS183" s="551"/>
      <c r="AT183" s="551"/>
      <c r="AU183" s="551"/>
      <c r="AV183" s="551"/>
      <c r="AW183" s="551"/>
      <c r="AX183" s="551"/>
      <c r="AY183" s="551"/>
      <c r="AZ183" s="551"/>
      <c r="BA183" s="551"/>
      <c r="BB183" s="551"/>
      <c r="BC183" s="551"/>
      <c r="BD183" s="551"/>
      <c r="BE183" s="551"/>
      <c r="BF183" s="551"/>
      <c r="BG183" s="551"/>
      <c r="BH183" s="551"/>
      <c r="BI183" s="551"/>
      <c r="BJ183" s="551"/>
      <c r="BK183" s="551"/>
      <c r="BL183" s="551"/>
      <c r="BM183" s="551"/>
      <c r="BN183" s="551"/>
      <c r="BO183" s="551"/>
      <c r="BP183" s="551"/>
      <c r="BQ183" s="551"/>
      <c r="BR183" s="551"/>
      <c r="BS183" s="551"/>
      <c r="BT183" s="551"/>
      <c r="BU183" s="551"/>
      <c r="BV183" s="551"/>
      <c r="BW183" s="551"/>
      <c r="BX183" s="551"/>
      <c r="BY183" s="551"/>
      <c r="BZ183" s="551"/>
      <c r="CA183" s="551"/>
      <c r="CB183" s="551"/>
      <c r="CC183" s="551"/>
      <c r="CD183" s="551"/>
      <c r="CE183" s="551"/>
      <c r="CF183" s="551"/>
      <c r="CG183" s="551"/>
      <c r="CH183" s="551"/>
      <c r="CI183" s="551"/>
      <c r="CJ183" s="551"/>
      <c r="CK183" s="551"/>
      <c r="CL183" s="551"/>
      <c r="CM183" s="551"/>
      <c r="CN183" s="551"/>
      <c r="CO183" s="551"/>
      <c r="CP183" s="551"/>
      <c r="CQ183" s="551"/>
      <c r="CR183" s="551"/>
      <c r="CS183" s="551"/>
      <c r="CT183" s="551"/>
      <c r="CU183" s="551"/>
      <c r="CV183" s="551"/>
      <c r="CW183" s="551"/>
      <c r="CX183" s="551"/>
      <c r="CY183" s="551"/>
      <c r="CZ183" s="551"/>
      <c r="DA183" s="551"/>
      <c r="DB183" s="551"/>
      <c r="DC183" s="551"/>
      <c r="DD183" s="551"/>
      <c r="DE183" s="551"/>
      <c r="DF183" s="551"/>
      <c r="DG183" s="551"/>
      <c r="DH183" s="551"/>
      <c r="DI183" s="551"/>
      <c r="DJ183" s="551"/>
      <c r="DK183" s="551"/>
      <c r="DL183" s="551"/>
      <c r="DM183" s="551"/>
      <c r="DN183" s="551"/>
      <c r="DO183" s="551"/>
      <c r="DP183" s="551"/>
      <c r="DQ183" s="551"/>
      <c r="DR183" s="551"/>
      <c r="DS183" s="551"/>
      <c r="DT183" s="551"/>
      <c r="DU183" s="551"/>
      <c r="DV183" s="551"/>
      <c r="DW183" s="551"/>
      <c r="DX183" s="551"/>
      <c r="DY183" s="551"/>
      <c r="DZ183" s="551"/>
      <c r="EA183" s="551"/>
      <c r="EB183" s="551"/>
      <c r="EC183" s="551"/>
      <c r="ED183" s="551"/>
      <c r="EE183" s="551"/>
      <c r="EF183" s="551"/>
      <c r="EG183" s="551"/>
      <c r="EH183" s="551"/>
      <c r="EI183" s="551"/>
    </row>
    <row r="184" spans="1:139" s="248" customFormat="1" ht="12.75" x14ac:dyDescent="0.2">
      <c r="A184" s="570" t="s">
        <v>399</v>
      </c>
      <c r="B184" s="570"/>
      <c r="C184" s="570"/>
      <c r="D184" s="570"/>
      <c r="E184" s="570"/>
      <c r="F184" s="570"/>
      <c r="G184" s="570"/>
      <c r="H184" s="570"/>
      <c r="I184" s="570"/>
      <c r="J184" s="570"/>
      <c r="K184" s="570"/>
      <c r="L184" s="570"/>
      <c r="M184" s="555"/>
      <c r="N184" s="555"/>
      <c r="O184" s="555"/>
      <c r="P184" s="555"/>
      <c r="Q184" s="555"/>
      <c r="R184" s="555"/>
      <c r="S184" s="555"/>
      <c r="T184" s="555"/>
      <c r="U184" s="555"/>
      <c r="V184" s="555"/>
      <c r="W184" s="555"/>
      <c r="X184" s="555"/>
      <c r="Y184" s="555"/>
      <c r="Z184" s="555"/>
      <c r="AA184" s="555"/>
      <c r="AB184" s="555"/>
      <c r="AC184" s="555"/>
      <c r="AD184" s="555"/>
      <c r="AE184" s="555"/>
      <c r="AF184" s="555"/>
      <c r="AG184" s="555"/>
      <c r="AH184" s="555"/>
      <c r="AI184" s="555"/>
      <c r="AJ184" s="555"/>
      <c r="AK184" s="555"/>
      <c r="AL184" s="555"/>
      <c r="AM184" s="555"/>
      <c r="AN184" s="555"/>
      <c r="AO184" s="555"/>
      <c r="AP184" s="555"/>
      <c r="AQ184" s="555"/>
      <c r="AR184" s="555"/>
      <c r="AS184" s="555"/>
      <c r="AT184" s="555"/>
      <c r="AU184" s="555"/>
      <c r="AV184" s="555"/>
      <c r="AW184" s="555"/>
      <c r="AX184" s="555"/>
      <c r="AY184" s="555"/>
      <c r="AZ184" s="555"/>
      <c r="BA184" s="555"/>
      <c r="BB184" s="555"/>
      <c r="BC184" s="555"/>
      <c r="BD184" s="555"/>
      <c r="BE184" s="555"/>
      <c r="BF184" s="555"/>
      <c r="BG184" s="555"/>
      <c r="BH184" s="555"/>
      <c r="BI184" s="555"/>
      <c r="BJ184" s="555"/>
      <c r="BK184" s="555"/>
      <c r="BL184" s="555"/>
      <c r="BM184" s="555"/>
      <c r="BN184" s="555"/>
      <c r="BO184" s="555"/>
      <c r="BP184" s="555"/>
      <c r="BQ184" s="555"/>
      <c r="BR184" s="555"/>
      <c r="BS184" s="555"/>
      <c r="BT184" s="555"/>
      <c r="BU184" s="555"/>
      <c r="BV184" s="555"/>
      <c r="BW184" s="555"/>
      <c r="BX184" s="555"/>
      <c r="BY184" s="555"/>
      <c r="BZ184" s="555"/>
      <c r="CA184" s="555"/>
      <c r="CB184" s="555"/>
      <c r="CC184" s="555"/>
      <c r="CD184" s="555"/>
      <c r="CE184" s="555"/>
      <c r="CF184" s="555"/>
      <c r="CG184" s="555"/>
      <c r="CH184" s="555"/>
      <c r="CI184" s="555"/>
      <c r="CJ184" s="555"/>
      <c r="CK184" s="555"/>
      <c r="CL184" s="555"/>
      <c r="CM184" s="555"/>
      <c r="CN184" s="555"/>
      <c r="CO184" s="555"/>
      <c r="CP184" s="555"/>
      <c r="CQ184" s="555"/>
      <c r="CR184" s="555"/>
      <c r="CS184" s="555"/>
      <c r="CT184" s="555"/>
      <c r="CU184" s="555"/>
      <c r="CV184" s="555"/>
      <c r="CW184" s="555"/>
      <c r="CX184" s="555"/>
      <c r="CY184" s="555"/>
      <c r="CZ184" s="555"/>
      <c r="DA184" s="555"/>
      <c r="DB184" s="555"/>
      <c r="DC184" s="555"/>
      <c r="DD184" s="555"/>
      <c r="DE184" s="555"/>
      <c r="DF184" s="555"/>
      <c r="DG184" s="555"/>
      <c r="DH184" s="555"/>
      <c r="DI184" s="555"/>
      <c r="DJ184" s="555"/>
      <c r="DK184" s="555"/>
      <c r="DL184" s="555"/>
      <c r="DM184" s="555"/>
      <c r="DN184" s="555"/>
      <c r="DO184" s="555"/>
      <c r="DP184" s="555"/>
      <c r="DQ184" s="555"/>
      <c r="DR184" s="555"/>
      <c r="DS184" s="555"/>
      <c r="DT184" s="555"/>
      <c r="DU184" s="555"/>
      <c r="DV184" s="555"/>
      <c r="DW184" s="555"/>
      <c r="DX184" s="555"/>
      <c r="DY184" s="555"/>
      <c r="DZ184" s="555"/>
      <c r="EA184" s="555"/>
      <c r="EB184" s="555"/>
      <c r="EC184" s="555"/>
      <c r="ED184" s="555"/>
      <c r="EE184" s="555"/>
      <c r="EF184" s="555"/>
      <c r="EG184" s="555"/>
      <c r="EH184" s="555"/>
      <c r="EI184" s="555"/>
    </row>
    <row r="185" spans="1:139" s="248" customFormat="1" ht="12.75" x14ac:dyDescent="0.2">
      <c r="A185" s="570"/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55"/>
      <c r="N185" s="555"/>
      <c r="O185" s="555"/>
      <c r="P185" s="555"/>
      <c r="Q185" s="555"/>
      <c r="R185" s="555"/>
      <c r="S185" s="555"/>
      <c r="T185" s="555"/>
      <c r="U185" s="555"/>
      <c r="V185" s="555"/>
      <c r="W185" s="555"/>
      <c r="X185" s="555"/>
      <c r="Y185" s="555"/>
      <c r="Z185" s="555"/>
      <c r="AA185" s="555"/>
      <c r="AB185" s="555"/>
      <c r="AC185" s="555"/>
      <c r="AD185" s="555"/>
      <c r="AE185" s="555"/>
      <c r="AF185" s="555"/>
      <c r="AG185" s="555"/>
      <c r="AH185" s="555"/>
      <c r="AI185" s="555"/>
      <c r="AJ185" s="555"/>
      <c r="AK185" s="555"/>
      <c r="AL185" s="555"/>
      <c r="AM185" s="555"/>
      <c r="AN185" s="555"/>
      <c r="AO185" s="555"/>
      <c r="AP185" s="555"/>
      <c r="AQ185" s="555"/>
      <c r="AR185" s="555"/>
      <c r="AS185" s="555"/>
      <c r="AT185" s="555"/>
      <c r="AU185" s="555"/>
      <c r="AV185" s="555"/>
      <c r="AW185" s="555"/>
      <c r="AX185" s="555"/>
      <c r="AY185" s="555"/>
      <c r="AZ185" s="555"/>
      <c r="BA185" s="555"/>
      <c r="BB185" s="555"/>
      <c r="BC185" s="555"/>
      <c r="BD185" s="555"/>
      <c r="BE185" s="555"/>
      <c r="BF185" s="555"/>
      <c r="BG185" s="555"/>
      <c r="BH185" s="555"/>
      <c r="BI185" s="555"/>
      <c r="BJ185" s="555"/>
      <c r="BK185" s="555"/>
      <c r="BL185" s="555"/>
      <c r="BM185" s="555"/>
      <c r="BN185" s="555"/>
      <c r="BO185" s="555"/>
      <c r="BP185" s="555"/>
      <c r="BQ185" s="555"/>
      <c r="BR185" s="555"/>
      <c r="BS185" s="555"/>
      <c r="BT185" s="555"/>
      <c r="BU185" s="555"/>
      <c r="BV185" s="555"/>
      <c r="BW185" s="555"/>
      <c r="BX185" s="555"/>
      <c r="BY185" s="555"/>
      <c r="BZ185" s="555"/>
      <c r="CA185" s="555"/>
      <c r="CB185" s="555"/>
      <c r="CC185" s="555"/>
      <c r="CD185" s="555"/>
      <c r="CE185" s="555"/>
      <c r="CF185" s="555"/>
      <c r="CG185" s="555"/>
      <c r="CH185" s="555"/>
      <c r="CI185" s="555"/>
      <c r="CJ185" s="555"/>
      <c r="CK185" s="555"/>
      <c r="CL185" s="555"/>
      <c r="CM185" s="555"/>
      <c r="CN185" s="555"/>
      <c r="CO185" s="555"/>
      <c r="CP185" s="555"/>
      <c r="CQ185" s="555"/>
      <c r="CR185" s="555"/>
      <c r="CS185" s="555"/>
      <c r="CT185" s="555"/>
      <c r="CU185" s="555"/>
      <c r="CV185" s="555"/>
      <c r="CW185" s="555"/>
      <c r="CX185" s="555"/>
      <c r="CY185" s="555"/>
      <c r="CZ185" s="555"/>
      <c r="DA185" s="555"/>
      <c r="DB185" s="555"/>
      <c r="DC185" s="555"/>
      <c r="DD185" s="555"/>
      <c r="DE185" s="555"/>
      <c r="DF185" s="555"/>
      <c r="DG185" s="555"/>
      <c r="DH185" s="555"/>
      <c r="DI185" s="555"/>
      <c r="DJ185" s="555"/>
      <c r="DK185" s="555"/>
      <c r="DL185" s="555"/>
      <c r="DM185" s="555"/>
      <c r="DN185" s="555"/>
      <c r="DO185" s="555"/>
      <c r="DP185" s="555"/>
      <c r="DQ185" s="555"/>
      <c r="DR185" s="555"/>
      <c r="DS185" s="555"/>
      <c r="DT185" s="555"/>
      <c r="DU185" s="555"/>
      <c r="DV185" s="555"/>
      <c r="DW185" s="555"/>
      <c r="DX185" s="555"/>
      <c r="DY185" s="555"/>
      <c r="DZ185" s="555"/>
      <c r="EA185" s="555"/>
      <c r="EB185" s="555"/>
      <c r="EC185" s="555"/>
      <c r="ED185" s="555"/>
      <c r="EE185" s="555"/>
      <c r="EF185" s="555"/>
      <c r="EG185" s="555"/>
      <c r="EH185" s="555"/>
      <c r="EI185" s="555"/>
    </row>
    <row r="186" spans="1:139" s="247" customFormat="1" x14ac:dyDescent="0.2">
      <c r="A186" s="570" t="s">
        <v>398</v>
      </c>
      <c r="B186" s="570"/>
      <c r="C186" s="570"/>
      <c r="D186" s="570"/>
      <c r="E186" s="570"/>
      <c r="F186" s="570"/>
      <c r="G186" s="570"/>
      <c r="H186" s="570"/>
      <c r="I186" s="570"/>
      <c r="J186" s="570"/>
      <c r="K186" s="570"/>
      <c r="L186" s="570"/>
      <c r="M186" s="551"/>
      <c r="N186" s="551"/>
      <c r="O186" s="551"/>
      <c r="P186" s="551"/>
      <c r="Q186" s="551"/>
      <c r="R186" s="551"/>
      <c r="S186" s="551"/>
      <c r="T186" s="551"/>
      <c r="U186" s="551"/>
      <c r="V186" s="551"/>
      <c r="W186" s="551"/>
      <c r="X186" s="551"/>
      <c r="Y186" s="551"/>
      <c r="Z186" s="551"/>
      <c r="AA186" s="551"/>
      <c r="AB186" s="551"/>
      <c r="AC186" s="551"/>
      <c r="AD186" s="551"/>
      <c r="AE186" s="551"/>
      <c r="AF186" s="551"/>
      <c r="AG186" s="551"/>
      <c r="AH186" s="551"/>
      <c r="AI186" s="551"/>
      <c r="AJ186" s="551"/>
      <c r="AK186" s="551"/>
      <c r="AL186" s="551"/>
      <c r="AM186" s="551"/>
      <c r="AN186" s="551"/>
      <c r="AO186" s="551"/>
      <c r="AP186" s="551"/>
      <c r="AQ186" s="551"/>
      <c r="AR186" s="551"/>
      <c r="AS186" s="551"/>
      <c r="AT186" s="551"/>
      <c r="AU186" s="551"/>
      <c r="AV186" s="551"/>
      <c r="AW186" s="551"/>
      <c r="AX186" s="551"/>
      <c r="AY186" s="551"/>
      <c r="AZ186" s="551"/>
      <c r="BA186" s="551"/>
      <c r="BB186" s="551"/>
      <c r="BC186" s="551"/>
      <c r="BD186" s="551"/>
      <c r="BE186" s="551"/>
      <c r="BF186" s="551"/>
      <c r="BG186" s="551"/>
      <c r="BH186" s="551"/>
      <c r="BI186" s="551"/>
      <c r="BJ186" s="551"/>
      <c r="BK186" s="551"/>
      <c r="BL186" s="551"/>
      <c r="BM186" s="551"/>
      <c r="BN186" s="551"/>
      <c r="BO186" s="551"/>
      <c r="BP186" s="551"/>
      <c r="BQ186" s="551"/>
      <c r="BR186" s="551"/>
      <c r="BS186" s="551"/>
      <c r="BT186" s="551"/>
      <c r="BU186" s="551"/>
      <c r="BV186" s="551"/>
      <c r="BW186" s="551"/>
      <c r="BX186" s="551"/>
      <c r="BY186" s="551"/>
      <c r="BZ186" s="551"/>
      <c r="CA186" s="551"/>
      <c r="CB186" s="551"/>
      <c r="CC186" s="551"/>
      <c r="CD186" s="551"/>
      <c r="CE186" s="551"/>
      <c r="CF186" s="551"/>
      <c r="CG186" s="551"/>
      <c r="CH186" s="551"/>
      <c r="CI186" s="551"/>
      <c r="CJ186" s="551"/>
      <c r="CK186" s="551"/>
      <c r="CL186" s="551"/>
      <c r="CM186" s="551"/>
      <c r="CN186" s="551"/>
      <c r="CO186" s="551"/>
      <c r="CP186" s="551"/>
      <c r="CQ186" s="551"/>
      <c r="CR186" s="551"/>
      <c r="CS186" s="551"/>
      <c r="CT186" s="551"/>
      <c r="CU186" s="551"/>
      <c r="CV186" s="551"/>
      <c r="CW186" s="551"/>
      <c r="CX186" s="551"/>
      <c r="CY186" s="551"/>
      <c r="CZ186" s="551"/>
      <c r="DA186" s="551"/>
      <c r="DB186" s="551"/>
      <c r="DC186" s="551"/>
      <c r="DD186" s="551"/>
      <c r="DE186" s="551"/>
      <c r="DF186" s="551"/>
      <c r="DG186" s="551"/>
      <c r="DH186" s="551"/>
      <c r="DI186" s="551"/>
      <c r="DJ186" s="551"/>
      <c r="DK186" s="551"/>
      <c r="DL186" s="551"/>
      <c r="DM186" s="551"/>
      <c r="DN186" s="551"/>
      <c r="DO186" s="551"/>
      <c r="DP186" s="551"/>
      <c r="DQ186" s="551"/>
      <c r="DR186" s="551"/>
      <c r="DS186" s="551"/>
      <c r="DT186" s="551"/>
      <c r="DU186" s="551"/>
      <c r="DV186" s="551"/>
      <c r="DW186" s="551"/>
      <c r="DX186" s="551"/>
      <c r="DY186" s="551"/>
      <c r="DZ186" s="551"/>
      <c r="EA186" s="551"/>
      <c r="EB186" s="551"/>
      <c r="EC186" s="551"/>
      <c r="ED186" s="551"/>
      <c r="EE186" s="551"/>
      <c r="EF186" s="551"/>
      <c r="EG186" s="551"/>
      <c r="EH186" s="551"/>
      <c r="EI186" s="551"/>
    </row>
    <row r="187" spans="1:139" s="247" customFormat="1" x14ac:dyDescent="0.2">
      <c r="A187" s="570"/>
      <c r="B187" s="570"/>
      <c r="C187" s="570"/>
      <c r="D187" s="570"/>
      <c r="E187" s="570"/>
      <c r="F187" s="570"/>
      <c r="G187" s="570"/>
      <c r="H187" s="570"/>
      <c r="I187" s="570"/>
      <c r="J187" s="570"/>
      <c r="K187" s="570"/>
      <c r="L187" s="570"/>
      <c r="M187" s="551"/>
      <c r="N187" s="551"/>
      <c r="O187" s="551"/>
      <c r="P187" s="551"/>
      <c r="Q187" s="551"/>
      <c r="R187" s="551"/>
      <c r="S187" s="551"/>
      <c r="T187" s="551"/>
      <c r="U187" s="551"/>
      <c r="V187" s="551"/>
      <c r="W187" s="551"/>
      <c r="X187" s="551"/>
      <c r="Y187" s="551"/>
      <c r="Z187" s="551"/>
      <c r="AA187" s="551"/>
      <c r="AB187" s="551"/>
      <c r="AC187" s="551"/>
      <c r="AD187" s="551"/>
      <c r="AE187" s="551"/>
      <c r="AF187" s="551"/>
      <c r="AG187" s="551"/>
      <c r="AH187" s="551"/>
      <c r="AI187" s="551"/>
      <c r="AJ187" s="551"/>
      <c r="AK187" s="551"/>
      <c r="AL187" s="551"/>
      <c r="AM187" s="551"/>
      <c r="AN187" s="551"/>
      <c r="AO187" s="551"/>
      <c r="AP187" s="551"/>
      <c r="AQ187" s="551"/>
      <c r="AR187" s="551"/>
      <c r="AS187" s="551"/>
      <c r="AT187" s="551"/>
      <c r="AU187" s="551"/>
      <c r="AV187" s="551"/>
      <c r="AW187" s="551"/>
      <c r="AX187" s="551"/>
      <c r="AY187" s="551"/>
      <c r="AZ187" s="551"/>
      <c r="BA187" s="551"/>
      <c r="BB187" s="551"/>
      <c r="BC187" s="551"/>
      <c r="BD187" s="551"/>
      <c r="BE187" s="551"/>
      <c r="BF187" s="551"/>
      <c r="BG187" s="551"/>
      <c r="BH187" s="551"/>
      <c r="BI187" s="551"/>
      <c r="BJ187" s="551"/>
      <c r="BK187" s="551"/>
      <c r="BL187" s="551"/>
      <c r="BM187" s="551"/>
      <c r="BN187" s="551"/>
      <c r="BO187" s="551"/>
      <c r="BP187" s="551"/>
      <c r="BQ187" s="551"/>
      <c r="BR187" s="551"/>
      <c r="BS187" s="551"/>
      <c r="BT187" s="551"/>
      <c r="BU187" s="551"/>
      <c r="BV187" s="551"/>
      <c r="BW187" s="551"/>
      <c r="BX187" s="551"/>
      <c r="BY187" s="551"/>
      <c r="BZ187" s="551"/>
      <c r="CA187" s="551"/>
      <c r="CB187" s="551"/>
      <c r="CC187" s="551"/>
      <c r="CD187" s="551"/>
      <c r="CE187" s="551"/>
      <c r="CF187" s="551"/>
      <c r="CG187" s="551"/>
      <c r="CH187" s="551"/>
      <c r="CI187" s="551"/>
      <c r="CJ187" s="551"/>
      <c r="CK187" s="551"/>
      <c r="CL187" s="551"/>
      <c r="CM187" s="551"/>
      <c r="CN187" s="551"/>
      <c r="CO187" s="551"/>
      <c r="CP187" s="551"/>
      <c r="CQ187" s="551"/>
      <c r="CR187" s="551"/>
      <c r="CS187" s="551"/>
      <c r="CT187" s="551"/>
      <c r="CU187" s="551"/>
      <c r="CV187" s="551"/>
      <c r="CW187" s="551"/>
      <c r="CX187" s="551"/>
      <c r="CY187" s="551"/>
      <c r="CZ187" s="551"/>
      <c r="DA187" s="551"/>
      <c r="DB187" s="551"/>
      <c r="DC187" s="551"/>
      <c r="DD187" s="551"/>
      <c r="DE187" s="551"/>
      <c r="DF187" s="551"/>
      <c r="DG187" s="551"/>
      <c r="DH187" s="551"/>
      <c r="DI187" s="551"/>
      <c r="DJ187" s="551"/>
      <c r="DK187" s="551"/>
      <c r="DL187" s="551"/>
      <c r="DM187" s="551"/>
      <c r="DN187" s="551"/>
      <c r="DO187" s="551"/>
      <c r="DP187" s="551"/>
      <c r="DQ187" s="551"/>
      <c r="DR187" s="551"/>
      <c r="DS187" s="551"/>
      <c r="DT187" s="551"/>
      <c r="DU187" s="551"/>
      <c r="DV187" s="551"/>
      <c r="DW187" s="551"/>
      <c r="DX187" s="551"/>
      <c r="DY187" s="551"/>
      <c r="DZ187" s="551"/>
      <c r="EA187" s="551"/>
      <c r="EB187" s="551"/>
      <c r="EC187" s="551"/>
      <c r="ED187" s="551"/>
      <c r="EE187" s="551"/>
      <c r="EF187" s="551"/>
      <c r="EG187" s="551"/>
      <c r="EH187" s="551"/>
      <c r="EI187" s="551"/>
    </row>
    <row r="188" spans="1:139" s="247" customFormat="1" x14ac:dyDescent="0.2">
      <c r="A188" s="570" t="s">
        <v>397</v>
      </c>
      <c r="B188" s="570"/>
      <c r="C188" s="570"/>
      <c r="D188" s="570"/>
      <c r="E188" s="570"/>
      <c r="F188" s="570"/>
      <c r="G188" s="570"/>
      <c r="H188" s="570"/>
      <c r="I188" s="570"/>
      <c r="J188" s="570"/>
      <c r="K188" s="570"/>
      <c r="L188" s="570"/>
      <c r="M188" s="551"/>
      <c r="N188" s="551"/>
      <c r="O188" s="551"/>
      <c r="P188" s="551"/>
      <c r="Q188" s="551"/>
      <c r="R188" s="551"/>
      <c r="S188" s="551"/>
      <c r="T188" s="551"/>
      <c r="U188" s="551"/>
      <c r="V188" s="551"/>
      <c r="W188" s="551"/>
      <c r="X188" s="551"/>
      <c r="Y188" s="551"/>
      <c r="Z188" s="551"/>
      <c r="AA188" s="551"/>
      <c r="AB188" s="551"/>
      <c r="AC188" s="551"/>
      <c r="AD188" s="551"/>
      <c r="AE188" s="551"/>
      <c r="AF188" s="551"/>
      <c r="AG188" s="551"/>
      <c r="AH188" s="551"/>
      <c r="AI188" s="551"/>
      <c r="AJ188" s="551"/>
      <c r="AK188" s="551"/>
      <c r="AL188" s="551"/>
      <c r="AM188" s="551"/>
      <c r="AN188" s="551"/>
      <c r="AO188" s="551"/>
      <c r="AP188" s="551"/>
      <c r="AQ188" s="551"/>
      <c r="AR188" s="551"/>
      <c r="AS188" s="551"/>
      <c r="AT188" s="551"/>
      <c r="AU188" s="551"/>
      <c r="AV188" s="551"/>
      <c r="AW188" s="551"/>
      <c r="AX188" s="551"/>
      <c r="AY188" s="551"/>
      <c r="AZ188" s="551"/>
      <c r="BA188" s="551"/>
      <c r="BB188" s="551"/>
      <c r="BC188" s="551"/>
      <c r="BD188" s="551"/>
      <c r="BE188" s="551"/>
      <c r="BF188" s="551"/>
      <c r="BG188" s="551"/>
      <c r="BH188" s="551"/>
      <c r="BI188" s="551"/>
      <c r="BJ188" s="551"/>
      <c r="BK188" s="551"/>
      <c r="BL188" s="551"/>
      <c r="BM188" s="551"/>
      <c r="BN188" s="551"/>
      <c r="BO188" s="551"/>
      <c r="BP188" s="551"/>
      <c r="BQ188" s="551"/>
      <c r="BR188" s="551"/>
      <c r="BS188" s="551"/>
      <c r="BT188" s="551"/>
      <c r="BU188" s="551"/>
      <c r="BV188" s="551"/>
      <c r="BW188" s="551"/>
      <c r="BX188" s="551"/>
      <c r="BY188" s="551"/>
      <c r="BZ188" s="551"/>
      <c r="CA188" s="551"/>
      <c r="CB188" s="551"/>
      <c r="CC188" s="551"/>
      <c r="CD188" s="551"/>
      <c r="CE188" s="551"/>
      <c r="CF188" s="551"/>
      <c r="CG188" s="551"/>
      <c r="CH188" s="551"/>
      <c r="CI188" s="551"/>
      <c r="CJ188" s="551"/>
      <c r="CK188" s="551"/>
      <c r="CL188" s="551"/>
      <c r="CM188" s="551"/>
      <c r="CN188" s="551"/>
      <c r="CO188" s="551"/>
      <c r="CP188" s="551"/>
      <c r="CQ188" s="551"/>
      <c r="CR188" s="551"/>
      <c r="CS188" s="551"/>
      <c r="CT188" s="551"/>
      <c r="CU188" s="551"/>
      <c r="CV188" s="551"/>
      <c r="CW188" s="551"/>
      <c r="CX188" s="551"/>
      <c r="CY188" s="551"/>
      <c r="CZ188" s="551"/>
      <c r="DA188" s="551"/>
      <c r="DB188" s="551"/>
      <c r="DC188" s="551"/>
      <c r="DD188" s="551"/>
      <c r="DE188" s="551"/>
      <c r="DF188" s="551"/>
      <c r="DG188" s="551"/>
      <c r="DH188" s="551"/>
      <c r="DI188" s="551"/>
      <c r="DJ188" s="551"/>
      <c r="DK188" s="551"/>
      <c r="DL188" s="551"/>
      <c r="DM188" s="551"/>
      <c r="DN188" s="551"/>
      <c r="DO188" s="551"/>
      <c r="DP188" s="551"/>
      <c r="DQ188" s="551"/>
      <c r="DR188" s="551"/>
      <c r="DS188" s="551"/>
      <c r="DT188" s="551"/>
      <c r="DU188" s="551"/>
      <c r="DV188" s="551"/>
      <c r="DW188" s="551"/>
      <c r="DX188" s="551"/>
      <c r="DY188" s="551"/>
      <c r="DZ188" s="551"/>
      <c r="EA188" s="551"/>
      <c r="EB188" s="551"/>
      <c r="EC188" s="551"/>
      <c r="ED188" s="551"/>
      <c r="EE188" s="551"/>
      <c r="EF188" s="551"/>
      <c r="EG188" s="551"/>
      <c r="EH188" s="551"/>
      <c r="EI188" s="551"/>
    </row>
    <row r="189" spans="1:139" s="242" customFormat="1" x14ac:dyDescent="0.2">
      <c r="A189" s="576" t="s">
        <v>96</v>
      </c>
      <c r="B189" s="576"/>
      <c r="C189" s="241"/>
      <c r="D189" s="477"/>
      <c r="E189" s="241"/>
      <c r="F189" s="475"/>
      <c r="G189" s="240"/>
      <c r="H189" s="241"/>
      <c r="I189" s="241"/>
      <c r="J189" s="240"/>
      <c r="K189" s="241"/>
      <c r="L189" s="240"/>
      <c r="M189" s="556"/>
      <c r="N189" s="556"/>
      <c r="O189" s="556"/>
      <c r="P189" s="556"/>
      <c r="Q189" s="556"/>
      <c r="R189" s="556"/>
      <c r="S189" s="556"/>
      <c r="T189" s="556"/>
      <c r="U189" s="556"/>
      <c r="V189" s="556"/>
      <c r="W189" s="556"/>
      <c r="X189" s="556"/>
      <c r="Y189" s="556"/>
      <c r="Z189" s="556"/>
      <c r="AA189" s="556"/>
      <c r="AB189" s="556"/>
      <c r="AC189" s="556"/>
      <c r="AD189" s="556"/>
      <c r="AE189" s="556"/>
      <c r="AF189" s="556"/>
      <c r="AG189" s="556"/>
      <c r="AH189" s="556"/>
      <c r="AI189" s="556"/>
      <c r="AJ189" s="556"/>
      <c r="AK189" s="556"/>
      <c r="AL189" s="556"/>
      <c r="AM189" s="556"/>
      <c r="AN189" s="556"/>
      <c r="AO189" s="556"/>
      <c r="AP189" s="556"/>
      <c r="AQ189" s="556"/>
      <c r="AR189" s="556"/>
      <c r="AS189" s="556"/>
      <c r="AT189" s="556"/>
      <c r="AU189" s="556"/>
      <c r="AV189" s="556"/>
      <c r="AW189" s="556"/>
      <c r="AX189" s="556"/>
      <c r="AY189" s="556"/>
      <c r="AZ189" s="556"/>
      <c r="BA189" s="556"/>
      <c r="BB189" s="556"/>
      <c r="BC189" s="556"/>
      <c r="BD189" s="556"/>
      <c r="BE189" s="556"/>
      <c r="BF189" s="556"/>
      <c r="BG189" s="556"/>
      <c r="BH189" s="556"/>
      <c r="BI189" s="556"/>
      <c r="BJ189" s="556"/>
      <c r="BK189" s="556"/>
      <c r="BL189" s="556"/>
      <c r="BM189" s="556"/>
      <c r="BN189" s="556"/>
      <c r="BO189" s="556"/>
      <c r="BP189" s="556"/>
      <c r="BQ189" s="556"/>
      <c r="BR189" s="556"/>
      <c r="BS189" s="556"/>
      <c r="BT189" s="556"/>
      <c r="BU189" s="556"/>
      <c r="BV189" s="556"/>
      <c r="BW189" s="556"/>
      <c r="BX189" s="556"/>
      <c r="BY189" s="556"/>
      <c r="BZ189" s="556"/>
      <c r="CA189" s="556"/>
      <c r="CB189" s="556"/>
      <c r="CC189" s="556"/>
      <c r="CD189" s="556"/>
      <c r="CE189" s="556"/>
      <c r="CF189" s="556"/>
      <c r="CG189" s="556"/>
      <c r="CH189" s="556"/>
      <c r="CI189" s="556"/>
      <c r="CJ189" s="556"/>
      <c r="CK189" s="556"/>
      <c r="CL189" s="556"/>
      <c r="CM189" s="556"/>
      <c r="CN189" s="556"/>
      <c r="CO189" s="556"/>
      <c r="CP189" s="556"/>
      <c r="CQ189" s="556"/>
      <c r="CR189" s="556"/>
      <c r="CS189" s="556"/>
      <c r="CT189" s="556"/>
      <c r="CU189" s="556"/>
      <c r="CV189" s="556"/>
      <c r="CW189" s="556"/>
      <c r="CX189" s="556"/>
      <c r="CY189" s="556"/>
      <c r="CZ189" s="556"/>
      <c r="DA189" s="556"/>
      <c r="DB189" s="556"/>
      <c r="DC189" s="556"/>
      <c r="DD189" s="556"/>
      <c r="DE189" s="556"/>
      <c r="DF189" s="556"/>
      <c r="DG189" s="556"/>
      <c r="DH189" s="556"/>
      <c r="DI189" s="556"/>
      <c r="DJ189" s="556"/>
      <c r="DK189" s="556"/>
      <c r="DL189" s="556"/>
      <c r="DM189" s="556"/>
      <c r="DN189" s="556"/>
      <c r="DO189" s="556"/>
      <c r="DP189" s="556"/>
      <c r="DQ189" s="556"/>
      <c r="DR189" s="556"/>
      <c r="DS189" s="556"/>
      <c r="DT189" s="556"/>
      <c r="DU189" s="556"/>
      <c r="DV189" s="556"/>
      <c r="DW189" s="556"/>
      <c r="DX189" s="556"/>
      <c r="DY189" s="556"/>
      <c r="DZ189" s="556"/>
      <c r="EA189" s="556"/>
      <c r="EB189" s="556"/>
      <c r="EC189" s="556"/>
      <c r="ED189" s="556"/>
      <c r="EE189" s="556"/>
      <c r="EF189" s="556"/>
      <c r="EG189" s="556"/>
      <c r="EH189" s="556"/>
      <c r="EI189" s="556"/>
    </row>
    <row r="190" spans="1:139" s="242" customFormat="1" x14ac:dyDescent="0.2">
      <c r="A190" s="241"/>
      <c r="B190" s="240"/>
      <c r="C190" s="245"/>
      <c r="D190" s="478"/>
      <c r="E190" s="245"/>
      <c r="F190" s="475"/>
      <c r="G190" s="240"/>
      <c r="H190" s="244"/>
      <c r="I190" s="241"/>
      <c r="J190" s="240"/>
      <c r="K190" s="241"/>
      <c r="L190" s="240"/>
      <c r="M190" s="556"/>
      <c r="N190" s="556"/>
      <c r="O190" s="556"/>
      <c r="P190" s="556"/>
      <c r="Q190" s="556"/>
      <c r="R190" s="556"/>
      <c r="S190" s="556"/>
      <c r="T190" s="556"/>
      <c r="U190" s="556"/>
      <c r="V190" s="556"/>
      <c r="W190" s="556"/>
      <c r="X190" s="556"/>
      <c r="Y190" s="556"/>
      <c r="Z190" s="556"/>
      <c r="AA190" s="556"/>
      <c r="AB190" s="556"/>
      <c r="AC190" s="556"/>
      <c r="AD190" s="556"/>
      <c r="AE190" s="556"/>
      <c r="AF190" s="556"/>
      <c r="AG190" s="556"/>
      <c r="AH190" s="556"/>
      <c r="AI190" s="556"/>
      <c r="AJ190" s="556"/>
      <c r="AK190" s="556"/>
      <c r="AL190" s="556"/>
      <c r="AM190" s="556"/>
      <c r="AN190" s="556"/>
      <c r="AO190" s="556"/>
      <c r="AP190" s="556"/>
      <c r="AQ190" s="556"/>
      <c r="AR190" s="556"/>
      <c r="AS190" s="556"/>
      <c r="AT190" s="556"/>
      <c r="AU190" s="556"/>
      <c r="AV190" s="556"/>
      <c r="AW190" s="556"/>
      <c r="AX190" s="556"/>
      <c r="AY190" s="556"/>
      <c r="AZ190" s="556"/>
      <c r="BA190" s="556"/>
      <c r="BB190" s="556"/>
      <c r="BC190" s="556"/>
      <c r="BD190" s="556"/>
      <c r="BE190" s="556"/>
      <c r="BF190" s="556"/>
      <c r="BG190" s="556"/>
      <c r="BH190" s="556"/>
      <c r="BI190" s="556"/>
      <c r="BJ190" s="556"/>
      <c r="BK190" s="556"/>
      <c r="BL190" s="556"/>
      <c r="BM190" s="556"/>
      <c r="BN190" s="556"/>
      <c r="BO190" s="556"/>
      <c r="BP190" s="556"/>
      <c r="BQ190" s="556"/>
      <c r="BR190" s="556"/>
      <c r="BS190" s="556"/>
      <c r="BT190" s="556"/>
      <c r="BU190" s="556"/>
      <c r="BV190" s="556"/>
      <c r="BW190" s="556"/>
      <c r="BX190" s="556"/>
      <c r="BY190" s="556"/>
      <c r="BZ190" s="556"/>
      <c r="CA190" s="556"/>
      <c r="CB190" s="556"/>
      <c r="CC190" s="556"/>
      <c r="CD190" s="556"/>
      <c r="CE190" s="556"/>
      <c r="CF190" s="556"/>
      <c r="CG190" s="556"/>
      <c r="CH190" s="556"/>
      <c r="CI190" s="556"/>
      <c r="CJ190" s="556"/>
      <c r="CK190" s="556"/>
      <c r="CL190" s="556"/>
      <c r="CM190" s="556"/>
      <c r="CN190" s="556"/>
      <c r="CO190" s="556"/>
      <c r="CP190" s="556"/>
      <c r="CQ190" s="556"/>
      <c r="CR190" s="556"/>
      <c r="CS190" s="556"/>
      <c r="CT190" s="556"/>
      <c r="CU190" s="556"/>
      <c r="CV190" s="556"/>
      <c r="CW190" s="556"/>
      <c r="CX190" s="556"/>
      <c r="CY190" s="556"/>
      <c r="CZ190" s="556"/>
      <c r="DA190" s="556"/>
      <c r="DB190" s="556"/>
      <c r="DC190" s="556"/>
      <c r="DD190" s="556"/>
      <c r="DE190" s="556"/>
      <c r="DF190" s="556"/>
      <c r="DG190" s="556"/>
      <c r="DH190" s="556"/>
      <c r="DI190" s="556"/>
      <c r="DJ190" s="556"/>
      <c r="DK190" s="556"/>
      <c r="DL190" s="556"/>
      <c r="DM190" s="556"/>
      <c r="DN190" s="556"/>
      <c r="DO190" s="556"/>
      <c r="DP190" s="556"/>
      <c r="DQ190" s="556"/>
      <c r="DR190" s="556"/>
      <c r="DS190" s="556"/>
      <c r="DT190" s="556"/>
      <c r="DU190" s="556"/>
      <c r="DV190" s="556"/>
      <c r="DW190" s="556"/>
      <c r="DX190" s="556"/>
      <c r="DY190" s="556"/>
      <c r="DZ190" s="556"/>
      <c r="EA190" s="556"/>
      <c r="EB190" s="556"/>
      <c r="EC190" s="556"/>
      <c r="ED190" s="556"/>
      <c r="EE190" s="556"/>
      <c r="EF190" s="556"/>
      <c r="EG190" s="556"/>
      <c r="EH190" s="556"/>
      <c r="EI190" s="556"/>
    </row>
    <row r="191" spans="1:139" s="242" customFormat="1" ht="15" customHeight="1" x14ac:dyDescent="0.2">
      <c r="A191" s="241"/>
      <c r="B191" s="240"/>
      <c r="C191" s="569" t="s">
        <v>251</v>
      </c>
      <c r="D191" s="569"/>
      <c r="E191" s="569"/>
      <c r="F191" s="475"/>
      <c r="G191" s="240"/>
      <c r="H191" s="574" t="s">
        <v>396</v>
      </c>
      <c r="I191" s="243"/>
      <c r="J191" s="240"/>
      <c r="K191" s="241"/>
      <c r="L191" s="240"/>
      <c r="M191" s="556"/>
      <c r="N191" s="556"/>
      <c r="O191" s="556"/>
      <c r="P191" s="556"/>
      <c r="Q191" s="556"/>
      <c r="R191" s="556"/>
      <c r="S191" s="556"/>
      <c r="T191" s="556"/>
      <c r="U191" s="556"/>
      <c r="V191" s="556"/>
      <c r="W191" s="556"/>
      <c r="X191" s="556"/>
      <c r="Y191" s="556"/>
      <c r="Z191" s="556"/>
      <c r="AA191" s="556"/>
      <c r="AB191" s="556"/>
      <c r="AC191" s="556"/>
      <c r="AD191" s="556"/>
      <c r="AE191" s="556"/>
      <c r="AF191" s="556"/>
      <c r="AG191" s="556"/>
      <c r="AH191" s="556"/>
      <c r="AI191" s="556"/>
      <c r="AJ191" s="556"/>
      <c r="AK191" s="556"/>
      <c r="AL191" s="556"/>
      <c r="AM191" s="556"/>
      <c r="AN191" s="556"/>
      <c r="AO191" s="556"/>
      <c r="AP191" s="556"/>
      <c r="AQ191" s="556"/>
      <c r="AR191" s="556"/>
      <c r="AS191" s="556"/>
      <c r="AT191" s="556"/>
      <c r="AU191" s="556"/>
      <c r="AV191" s="556"/>
      <c r="AW191" s="556"/>
      <c r="AX191" s="556"/>
      <c r="AY191" s="556"/>
      <c r="AZ191" s="556"/>
      <c r="BA191" s="556"/>
      <c r="BB191" s="556"/>
      <c r="BC191" s="556"/>
      <c r="BD191" s="556"/>
      <c r="BE191" s="556"/>
      <c r="BF191" s="556"/>
      <c r="BG191" s="556"/>
      <c r="BH191" s="556"/>
      <c r="BI191" s="556"/>
      <c r="BJ191" s="556"/>
      <c r="BK191" s="556"/>
      <c r="BL191" s="556"/>
      <c r="BM191" s="556"/>
      <c r="BN191" s="556"/>
      <c r="BO191" s="556"/>
      <c r="BP191" s="556"/>
      <c r="BQ191" s="556"/>
      <c r="BR191" s="556"/>
      <c r="BS191" s="556"/>
      <c r="BT191" s="556"/>
      <c r="BU191" s="556"/>
      <c r="BV191" s="556"/>
      <c r="BW191" s="556"/>
      <c r="BX191" s="556"/>
      <c r="BY191" s="556"/>
      <c r="BZ191" s="556"/>
      <c r="CA191" s="556"/>
      <c r="CB191" s="556"/>
      <c r="CC191" s="556"/>
      <c r="CD191" s="556"/>
      <c r="CE191" s="556"/>
      <c r="CF191" s="556"/>
      <c r="CG191" s="556"/>
      <c r="CH191" s="556"/>
      <c r="CI191" s="556"/>
      <c r="CJ191" s="556"/>
      <c r="CK191" s="556"/>
      <c r="CL191" s="556"/>
      <c r="CM191" s="556"/>
      <c r="CN191" s="556"/>
      <c r="CO191" s="556"/>
      <c r="CP191" s="556"/>
      <c r="CQ191" s="556"/>
      <c r="CR191" s="556"/>
      <c r="CS191" s="556"/>
      <c r="CT191" s="556"/>
      <c r="CU191" s="556"/>
      <c r="CV191" s="556"/>
      <c r="CW191" s="556"/>
      <c r="CX191" s="556"/>
      <c r="CY191" s="556"/>
      <c r="CZ191" s="556"/>
      <c r="DA191" s="556"/>
      <c r="DB191" s="556"/>
      <c r="DC191" s="556"/>
      <c r="DD191" s="556"/>
      <c r="DE191" s="556"/>
      <c r="DF191" s="556"/>
      <c r="DG191" s="556"/>
      <c r="DH191" s="556"/>
      <c r="DI191" s="556"/>
      <c r="DJ191" s="556"/>
      <c r="DK191" s="556"/>
      <c r="DL191" s="556"/>
      <c r="DM191" s="556"/>
      <c r="DN191" s="556"/>
      <c r="DO191" s="556"/>
      <c r="DP191" s="556"/>
      <c r="DQ191" s="556"/>
      <c r="DR191" s="556"/>
      <c r="DS191" s="556"/>
      <c r="DT191" s="556"/>
      <c r="DU191" s="556"/>
      <c r="DV191" s="556"/>
      <c r="DW191" s="556"/>
      <c r="DX191" s="556"/>
      <c r="DY191" s="556"/>
      <c r="DZ191" s="556"/>
      <c r="EA191" s="556"/>
      <c r="EB191" s="556"/>
      <c r="EC191" s="556"/>
      <c r="ED191" s="556"/>
      <c r="EE191" s="556"/>
      <c r="EF191" s="556"/>
      <c r="EG191" s="556"/>
      <c r="EH191" s="556"/>
      <c r="EI191" s="556"/>
    </row>
    <row r="192" spans="1:139" s="242" customFormat="1" x14ac:dyDescent="0.2">
      <c r="A192" s="241"/>
      <c r="B192" s="240"/>
      <c r="C192" s="241"/>
      <c r="D192" s="477"/>
      <c r="E192" s="241"/>
      <c r="F192" s="475"/>
      <c r="G192" s="240"/>
      <c r="H192" s="575"/>
      <c r="I192" s="243"/>
      <c r="J192" s="240"/>
      <c r="K192" s="241"/>
      <c r="L192" s="240"/>
      <c r="M192" s="556"/>
      <c r="N192" s="556"/>
      <c r="O192" s="556"/>
      <c r="P192" s="556"/>
      <c r="Q192" s="556"/>
      <c r="R192" s="556"/>
      <c r="S192" s="556"/>
      <c r="T192" s="556"/>
      <c r="U192" s="556"/>
      <c r="V192" s="556"/>
      <c r="W192" s="556"/>
      <c r="X192" s="556"/>
      <c r="Y192" s="556"/>
      <c r="Z192" s="556"/>
      <c r="AA192" s="556"/>
      <c r="AB192" s="556"/>
      <c r="AC192" s="556"/>
      <c r="AD192" s="556"/>
      <c r="AE192" s="556"/>
      <c r="AF192" s="556"/>
      <c r="AG192" s="556"/>
      <c r="AH192" s="556"/>
      <c r="AI192" s="556"/>
      <c r="AJ192" s="556"/>
      <c r="AK192" s="556"/>
      <c r="AL192" s="556"/>
      <c r="AM192" s="556"/>
      <c r="AN192" s="556"/>
      <c r="AO192" s="556"/>
      <c r="AP192" s="556"/>
      <c r="AQ192" s="556"/>
      <c r="AR192" s="556"/>
      <c r="AS192" s="556"/>
      <c r="AT192" s="556"/>
      <c r="AU192" s="556"/>
      <c r="AV192" s="556"/>
      <c r="AW192" s="556"/>
      <c r="AX192" s="556"/>
      <c r="AY192" s="556"/>
      <c r="AZ192" s="556"/>
      <c r="BA192" s="556"/>
      <c r="BB192" s="556"/>
      <c r="BC192" s="556"/>
      <c r="BD192" s="556"/>
      <c r="BE192" s="556"/>
      <c r="BF192" s="556"/>
      <c r="BG192" s="556"/>
      <c r="BH192" s="556"/>
      <c r="BI192" s="556"/>
      <c r="BJ192" s="556"/>
      <c r="BK192" s="556"/>
      <c r="BL192" s="556"/>
      <c r="BM192" s="556"/>
      <c r="BN192" s="556"/>
      <c r="BO192" s="556"/>
      <c r="BP192" s="556"/>
      <c r="BQ192" s="556"/>
      <c r="BR192" s="556"/>
      <c r="BS192" s="556"/>
      <c r="BT192" s="556"/>
      <c r="BU192" s="556"/>
      <c r="BV192" s="556"/>
      <c r="BW192" s="556"/>
      <c r="BX192" s="556"/>
      <c r="BY192" s="556"/>
      <c r="BZ192" s="556"/>
      <c r="CA192" s="556"/>
      <c r="CB192" s="556"/>
      <c r="CC192" s="556"/>
      <c r="CD192" s="556"/>
      <c r="CE192" s="556"/>
      <c r="CF192" s="556"/>
      <c r="CG192" s="556"/>
      <c r="CH192" s="556"/>
      <c r="CI192" s="556"/>
      <c r="CJ192" s="556"/>
      <c r="CK192" s="556"/>
      <c r="CL192" s="556"/>
      <c r="CM192" s="556"/>
      <c r="CN192" s="556"/>
      <c r="CO192" s="556"/>
      <c r="CP192" s="556"/>
      <c r="CQ192" s="556"/>
      <c r="CR192" s="556"/>
      <c r="CS192" s="556"/>
      <c r="CT192" s="556"/>
      <c r="CU192" s="556"/>
      <c r="CV192" s="556"/>
      <c r="CW192" s="556"/>
      <c r="CX192" s="556"/>
      <c r="CY192" s="556"/>
      <c r="CZ192" s="556"/>
      <c r="DA192" s="556"/>
      <c r="DB192" s="556"/>
      <c r="DC192" s="556"/>
      <c r="DD192" s="556"/>
      <c r="DE192" s="556"/>
      <c r="DF192" s="556"/>
      <c r="DG192" s="556"/>
      <c r="DH192" s="556"/>
      <c r="DI192" s="556"/>
      <c r="DJ192" s="556"/>
      <c r="DK192" s="556"/>
      <c r="DL192" s="556"/>
      <c r="DM192" s="556"/>
      <c r="DN192" s="556"/>
      <c r="DO192" s="556"/>
      <c r="DP192" s="556"/>
      <c r="DQ192" s="556"/>
      <c r="DR192" s="556"/>
      <c r="DS192" s="556"/>
      <c r="DT192" s="556"/>
      <c r="DU192" s="556"/>
      <c r="DV192" s="556"/>
      <c r="DW192" s="556"/>
      <c r="DX192" s="556"/>
      <c r="DY192" s="556"/>
      <c r="DZ192" s="556"/>
      <c r="EA192" s="556"/>
      <c r="EB192" s="556"/>
      <c r="EC192" s="556"/>
      <c r="ED192" s="556"/>
      <c r="EE192" s="556"/>
      <c r="EF192" s="556"/>
      <c r="EG192" s="556"/>
      <c r="EH192" s="556"/>
      <c r="EI192" s="556"/>
    </row>
    <row r="193" spans="1:139" s="239" customFormat="1" x14ac:dyDescent="0.2">
      <c r="A193" s="241"/>
      <c r="B193" s="240"/>
      <c r="C193" s="569" t="s">
        <v>127</v>
      </c>
      <c r="D193" s="569"/>
      <c r="E193" s="569"/>
      <c r="F193" s="475"/>
      <c r="G193" s="240"/>
      <c r="H193" s="241"/>
      <c r="I193" s="241"/>
      <c r="J193" s="240"/>
      <c r="K193" s="241"/>
      <c r="L193" s="240"/>
      <c r="M193" s="557"/>
      <c r="N193" s="557"/>
      <c r="O193" s="557"/>
      <c r="P193" s="557"/>
      <c r="Q193" s="557"/>
      <c r="R193" s="557"/>
      <c r="S193" s="557"/>
      <c r="T193" s="557"/>
      <c r="U193" s="557"/>
      <c r="V193" s="557"/>
      <c r="W193" s="557"/>
      <c r="X193" s="557"/>
      <c r="Y193" s="557"/>
      <c r="Z193" s="557"/>
      <c r="AA193" s="557"/>
      <c r="AB193" s="557"/>
      <c r="AC193" s="557"/>
      <c r="AD193" s="557"/>
      <c r="AE193" s="557"/>
      <c r="AF193" s="557"/>
      <c r="AG193" s="557"/>
      <c r="AH193" s="557"/>
      <c r="AI193" s="557"/>
      <c r="AJ193" s="557"/>
      <c r="AK193" s="557"/>
      <c r="AL193" s="557"/>
      <c r="AM193" s="557"/>
      <c r="AN193" s="557"/>
      <c r="AO193" s="557"/>
      <c r="AP193" s="557"/>
      <c r="AQ193" s="557"/>
      <c r="AR193" s="557"/>
      <c r="AS193" s="557"/>
      <c r="AT193" s="557"/>
      <c r="AU193" s="557"/>
      <c r="AV193" s="557"/>
      <c r="AW193" s="557"/>
      <c r="AX193" s="557"/>
      <c r="AY193" s="557"/>
      <c r="AZ193" s="557"/>
      <c r="BA193" s="557"/>
      <c r="BB193" s="557"/>
      <c r="BC193" s="557"/>
      <c r="BD193" s="557"/>
      <c r="BE193" s="557"/>
      <c r="BF193" s="557"/>
      <c r="BG193" s="557"/>
      <c r="BH193" s="557"/>
      <c r="BI193" s="557"/>
      <c r="BJ193" s="557"/>
      <c r="BK193" s="557"/>
      <c r="BL193" s="557"/>
      <c r="BM193" s="557"/>
      <c r="BN193" s="557"/>
      <c r="BO193" s="557"/>
      <c r="BP193" s="557"/>
      <c r="BQ193" s="557"/>
      <c r="BR193" s="557"/>
      <c r="BS193" s="557"/>
      <c r="BT193" s="557"/>
      <c r="BU193" s="557"/>
      <c r="BV193" s="557"/>
      <c r="BW193" s="557"/>
      <c r="BX193" s="557"/>
      <c r="BY193" s="557"/>
      <c r="BZ193" s="557"/>
      <c r="CA193" s="557"/>
      <c r="CB193" s="557"/>
      <c r="CC193" s="557"/>
      <c r="CD193" s="557"/>
      <c r="CE193" s="557"/>
      <c r="CF193" s="557"/>
      <c r="CG193" s="557"/>
      <c r="CH193" s="557"/>
      <c r="CI193" s="557"/>
      <c r="CJ193" s="557"/>
      <c r="CK193" s="557"/>
      <c r="CL193" s="557"/>
      <c r="CM193" s="557"/>
      <c r="CN193" s="557"/>
      <c r="CO193" s="557"/>
      <c r="CP193" s="557"/>
      <c r="CQ193" s="557"/>
      <c r="CR193" s="557"/>
      <c r="CS193" s="557"/>
      <c r="CT193" s="557"/>
      <c r="CU193" s="557"/>
      <c r="CV193" s="557"/>
      <c r="CW193" s="557"/>
      <c r="CX193" s="557"/>
      <c r="CY193" s="557"/>
      <c r="CZ193" s="557"/>
      <c r="DA193" s="557"/>
      <c r="DB193" s="557"/>
      <c r="DC193" s="557"/>
      <c r="DD193" s="557"/>
      <c r="DE193" s="557"/>
      <c r="DF193" s="557"/>
      <c r="DG193" s="557"/>
      <c r="DH193" s="557"/>
      <c r="DI193" s="557"/>
      <c r="DJ193" s="557"/>
      <c r="DK193" s="557"/>
      <c r="DL193" s="557"/>
      <c r="DM193" s="557"/>
      <c r="DN193" s="557"/>
      <c r="DO193" s="557"/>
      <c r="DP193" s="557"/>
      <c r="DQ193" s="557"/>
      <c r="DR193" s="557"/>
      <c r="DS193" s="557"/>
      <c r="DT193" s="557"/>
      <c r="DU193" s="557"/>
      <c r="DV193" s="557"/>
      <c r="DW193" s="557"/>
      <c r="DX193" s="557"/>
      <c r="DY193" s="557"/>
      <c r="DZ193" s="557"/>
      <c r="EA193" s="557"/>
      <c r="EB193" s="557"/>
      <c r="EC193" s="557"/>
      <c r="ED193" s="557"/>
      <c r="EE193" s="557"/>
      <c r="EF193" s="557"/>
      <c r="EG193" s="557"/>
      <c r="EH193" s="557"/>
      <c r="EI193" s="557"/>
    </row>
    <row r="194" spans="1:139" s="239" customFormat="1" x14ac:dyDescent="0.2">
      <c r="D194" s="479"/>
      <c r="E194" s="237"/>
      <c r="F194" s="479"/>
      <c r="M194" s="557"/>
      <c r="N194" s="557"/>
      <c r="O194" s="557"/>
      <c r="P194" s="557"/>
      <c r="Q194" s="557"/>
      <c r="R194" s="557"/>
      <c r="S194" s="557"/>
      <c r="T194" s="557"/>
      <c r="U194" s="557"/>
      <c r="V194" s="557"/>
      <c r="W194" s="557"/>
      <c r="X194" s="557"/>
      <c r="Y194" s="557"/>
      <c r="Z194" s="557"/>
      <c r="AA194" s="557"/>
      <c r="AB194" s="557"/>
      <c r="AC194" s="557"/>
      <c r="AD194" s="557"/>
      <c r="AE194" s="557"/>
      <c r="AF194" s="557"/>
      <c r="AG194" s="557"/>
      <c r="AH194" s="557"/>
      <c r="AI194" s="557"/>
      <c r="AJ194" s="557"/>
      <c r="AK194" s="557"/>
      <c r="AL194" s="557"/>
      <c r="AM194" s="557"/>
      <c r="AN194" s="557"/>
      <c r="AO194" s="557"/>
      <c r="AP194" s="557"/>
      <c r="AQ194" s="557"/>
      <c r="AR194" s="557"/>
      <c r="AS194" s="557"/>
      <c r="AT194" s="557"/>
      <c r="AU194" s="557"/>
      <c r="AV194" s="557"/>
      <c r="AW194" s="557"/>
      <c r="AX194" s="557"/>
      <c r="AY194" s="557"/>
      <c r="AZ194" s="557"/>
      <c r="BA194" s="557"/>
      <c r="BB194" s="557"/>
      <c r="BC194" s="557"/>
      <c r="BD194" s="557"/>
      <c r="BE194" s="557"/>
      <c r="BF194" s="557"/>
      <c r="BG194" s="557"/>
      <c r="BH194" s="557"/>
      <c r="BI194" s="557"/>
      <c r="BJ194" s="557"/>
      <c r="BK194" s="557"/>
      <c r="BL194" s="557"/>
      <c r="BM194" s="557"/>
      <c r="BN194" s="557"/>
      <c r="BO194" s="557"/>
      <c r="BP194" s="557"/>
      <c r="BQ194" s="557"/>
      <c r="BR194" s="557"/>
      <c r="BS194" s="557"/>
      <c r="BT194" s="557"/>
      <c r="BU194" s="557"/>
      <c r="BV194" s="557"/>
      <c r="BW194" s="557"/>
      <c r="BX194" s="557"/>
      <c r="BY194" s="557"/>
      <c r="BZ194" s="557"/>
      <c r="CA194" s="557"/>
      <c r="CB194" s="557"/>
      <c r="CC194" s="557"/>
      <c r="CD194" s="557"/>
      <c r="CE194" s="557"/>
      <c r="CF194" s="557"/>
      <c r="CG194" s="557"/>
      <c r="CH194" s="557"/>
      <c r="CI194" s="557"/>
      <c r="CJ194" s="557"/>
      <c r="CK194" s="557"/>
      <c r="CL194" s="557"/>
      <c r="CM194" s="557"/>
      <c r="CN194" s="557"/>
      <c r="CO194" s="557"/>
      <c r="CP194" s="557"/>
      <c r="CQ194" s="557"/>
      <c r="CR194" s="557"/>
      <c r="CS194" s="557"/>
      <c r="CT194" s="557"/>
      <c r="CU194" s="557"/>
      <c r="CV194" s="557"/>
      <c r="CW194" s="557"/>
      <c r="CX194" s="557"/>
      <c r="CY194" s="557"/>
      <c r="CZ194" s="557"/>
      <c r="DA194" s="557"/>
      <c r="DB194" s="557"/>
      <c r="DC194" s="557"/>
      <c r="DD194" s="557"/>
      <c r="DE194" s="557"/>
      <c r="DF194" s="557"/>
      <c r="DG194" s="557"/>
      <c r="DH194" s="557"/>
      <c r="DI194" s="557"/>
      <c r="DJ194" s="557"/>
      <c r="DK194" s="557"/>
      <c r="DL194" s="557"/>
      <c r="DM194" s="557"/>
      <c r="DN194" s="557"/>
      <c r="DO194" s="557"/>
      <c r="DP194" s="557"/>
      <c r="DQ194" s="557"/>
      <c r="DR194" s="557"/>
      <c r="DS194" s="557"/>
      <c r="DT194" s="557"/>
      <c r="DU194" s="557"/>
      <c r="DV194" s="557"/>
      <c r="DW194" s="557"/>
      <c r="DX194" s="557"/>
      <c r="DY194" s="557"/>
      <c r="DZ194" s="557"/>
      <c r="EA194" s="557"/>
      <c r="EB194" s="557"/>
      <c r="EC194" s="557"/>
      <c r="ED194" s="557"/>
      <c r="EE194" s="557"/>
      <c r="EF194" s="557"/>
      <c r="EG194" s="557"/>
      <c r="EH194" s="557"/>
      <c r="EI194" s="557"/>
    </row>
    <row r="195" spans="1:139" s="239" customFormat="1" x14ac:dyDescent="0.2">
      <c r="D195" s="479"/>
      <c r="E195" s="237"/>
      <c r="F195" s="479"/>
      <c r="M195" s="557"/>
      <c r="N195" s="557"/>
      <c r="O195" s="557"/>
      <c r="P195" s="557"/>
      <c r="Q195" s="557"/>
      <c r="R195" s="557"/>
      <c r="S195" s="557"/>
      <c r="T195" s="557"/>
      <c r="U195" s="557"/>
      <c r="V195" s="557"/>
      <c r="W195" s="557"/>
      <c r="X195" s="557"/>
      <c r="Y195" s="557"/>
      <c r="Z195" s="557"/>
      <c r="AA195" s="557"/>
      <c r="AB195" s="557"/>
      <c r="AC195" s="557"/>
      <c r="AD195" s="557"/>
      <c r="AE195" s="557"/>
      <c r="AF195" s="557"/>
      <c r="AG195" s="557"/>
      <c r="AH195" s="557"/>
      <c r="AI195" s="557"/>
      <c r="AJ195" s="557"/>
      <c r="AK195" s="557"/>
      <c r="AL195" s="557"/>
      <c r="AM195" s="557"/>
      <c r="AN195" s="557"/>
      <c r="AO195" s="557"/>
      <c r="AP195" s="557"/>
      <c r="AQ195" s="557"/>
      <c r="AR195" s="557"/>
      <c r="AS195" s="557"/>
      <c r="AT195" s="557"/>
      <c r="AU195" s="557"/>
      <c r="AV195" s="557"/>
      <c r="AW195" s="557"/>
      <c r="AX195" s="557"/>
      <c r="AY195" s="557"/>
      <c r="AZ195" s="557"/>
      <c r="BA195" s="557"/>
      <c r="BB195" s="557"/>
      <c r="BC195" s="557"/>
      <c r="BD195" s="557"/>
      <c r="BE195" s="557"/>
      <c r="BF195" s="557"/>
      <c r="BG195" s="557"/>
      <c r="BH195" s="557"/>
      <c r="BI195" s="557"/>
      <c r="BJ195" s="557"/>
      <c r="BK195" s="557"/>
      <c r="BL195" s="557"/>
      <c r="BM195" s="557"/>
      <c r="BN195" s="557"/>
      <c r="BO195" s="557"/>
      <c r="BP195" s="557"/>
      <c r="BQ195" s="557"/>
      <c r="BR195" s="557"/>
      <c r="BS195" s="557"/>
      <c r="BT195" s="557"/>
      <c r="BU195" s="557"/>
      <c r="BV195" s="557"/>
      <c r="BW195" s="557"/>
      <c r="BX195" s="557"/>
      <c r="BY195" s="557"/>
      <c r="BZ195" s="557"/>
      <c r="CA195" s="557"/>
      <c r="CB195" s="557"/>
      <c r="CC195" s="557"/>
      <c r="CD195" s="557"/>
      <c r="CE195" s="557"/>
      <c r="CF195" s="557"/>
      <c r="CG195" s="557"/>
      <c r="CH195" s="557"/>
      <c r="CI195" s="557"/>
      <c r="CJ195" s="557"/>
      <c r="CK195" s="557"/>
      <c r="CL195" s="557"/>
      <c r="CM195" s="557"/>
      <c r="CN195" s="557"/>
      <c r="CO195" s="557"/>
      <c r="CP195" s="557"/>
      <c r="CQ195" s="557"/>
      <c r="CR195" s="557"/>
      <c r="CS195" s="557"/>
      <c r="CT195" s="557"/>
      <c r="CU195" s="557"/>
      <c r="CV195" s="557"/>
      <c r="CW195" s="557"/>
      <c r="CX195" s="557"/>
      <c r="CY195" s="557"/>
      <c r="CZ195" s="557"/>
      <c r="DA195" s="557"/>
      <c r="DB195" s="557"/>
      <c r="DC195" s="557"/>
      <c r="DD195" s="557"/>
      <c r="DE195" s="557"/>
      <c r="DF195" s="557"/>
      <c r="DG195" s="557"/>
      <c r="DH195" s="557"/>
      <c r="DI195" s="557"/>
      <c r="DJ195" s="557"/>
      <c r="DK195" s="557"/>
      <c r="DL195" s="557"/>
      <c r="DM195" s="557"/>
      <c r="DN195" s="557"/>
      <c r="DO195" s="557"/>
      <c r="DP195" s="557"/>
      <c r="DQ195" s="557"/>
      <c r="DR195" s="557"/>
      <c r="DS195" s="557"/>
      <c r="DT195" s="557"/>
      <c r="DU195" s="557"/>
      <c r="DV195" s="557"/>
      <c r="DW195" s="557"/>
      <c r="DX195" s="557"/>
      <c r="DY195" s="557"/>
      <c r="DZ195" s="557"/>
      <c r="EA195" s="557"/>
      <c r="EB195" s="557"/>
      <c r="EC195" s="557"/>
      <c r="ED195" s="557"/>
      <c r="EE195" s="557"/>
      <c r="EF195" s="557"/>
      <c r="EG195" s="557"/>
      <c r="EH195" s="557"/>
      <c r="EI195" s="557"/>
    </row>
    <row r="196" spans="1:139" s="239" customFormat="1" x14ac:dyDescent="0.2">
      <c r="D196" s="479"/>
      <c r="E196" s="237"/>
      <c r="F196" s="479"/>
      <c r="M196" s="557"/>
      <c r="N196" s="557"/>
      <c r="O196" s="557"/>
      <c r="P196" s="557"/>
      <c r="Q196" s="557"/>
      <c r="R196" s="557"/>
      <c r="S196" s="557"/>
      <c r="T196" s="557"/>
      <c r="U196" s="557"/>
      <c r="V196" s="557"/>
      <c r="W196" s="557"/>
      <c r="X196" s="557"/>
      <c r="Y196" s="557"/>
      <c r="Z196" s="557"/>
      <c r="AA196" s="557"/>
      <c r="AB196" s="557"/>
      <c r="AC196" s="557"/>
      <c r="AD196" s="557"/>
      <c r="AE196" s="557"/>
      <c r="AF196" s="557"/>
      <c r="AG196" s="557"/>
      <c r="AH196" s="557"/>
      <c r="AI196" s="557"/>
      <c r="AJ196" s="557"/>
      <c r="AK196" s="557"/>
      <c r="AL196" s="557"/>
      <c r="AM196" s="557"/>
      <c r="AN196" s="557"/>
      <c r="AO196" s="557"/>
      <c r="AP196" s="557"/>
      <c r="AQ196" s="557"/>
      <c r="AR196" s="557"/>
      <c r="AS196" s="557"/>
      <c r="AT196" s="557"/>
      <c r="AU196" s="557"/>
      <c r="AV196" s="557"/>
      <c r="AW196" s="557"/>
      <c r="AX196" s="557"/>
      <c r="AY196" s="557"/>
      <c r="AZ196" s="557"/>
      <c r="BA196" s="557"/>
      <c r="BB196" s="557"/>
      <c r="BC196" s="557"/>
      <c r="BD196" s="557"/>
      <c r="BE196" s="557"/>
      <c r="BF196" s="557"/>
      <c r="BG196" s="557"/>
      <c r="BH196" s="557"/>
      <c r="BI196" s="557"/>
      <c r="BJ196" s="557"/>
      <c r="BK196" s="557"/>
      <c r="BL196" s="557"/>
      <c r="BM196" s="557"/>
      <c r="BN196" s="557"/>
      <c r="BO196" s="557"/>
      <c r="BP196" s="557"/>
      <c r="BQ196" s="557"/>
      <c r="BR196" s="557"/>
      <c r="BS196" s="557"/>
      <c r="BT196" s="557"/>
      <c r="BU196" s="557"/>
      <c r="BV196" s="557"/>
      <c r="BW196" s="557"/>
      <c r="BX196" s="557"/>
      <c r="BY196" s="557"/>
      <c r="BZ196" s="557"/>
      <c r="CA196" s="557"/>
      <c r="CB196" s="557"/>
      <c r="CC196" s="557"/>
      <c r="CD196" s="557"/>
      <c r="CE196" s="557"/>
      <c r="CF196" s="557"/>
      <c r="CG196" s="557"/>
      <c r="CH196" s="557"/>
      <c r="CI196" s="557"/>
      <c r="CJ196" s="557"/>
      <c r="CK196" s="557"/>
      <c r="CL196" s="557"/>
      <c r="CM196" s="557"/>
      <c r="CN196" s="557"/>
      <c r="CO196" s="557"/>
      <c r="CP196" s="557"/>
      <c r="CQ196" s="557"/>
      <c r="CR196" s="557"/>
      <c r="CS196" s="557"/>
      <c r="CT196" s="557"/>
      <c r="CU196" s="557"/>
      <c r="CV196" s="557"/>
      <c r="CW196" s="557"/>
      <c r="CX196" s="557"/>
      <c r="CY196" s="557"/>
      <c r="CZ196" s="557"/>
      <c r="DA196" s="557"/>
      <c r="DB196" s="557"/>
      <c r="DC196" s="557"/>
      <c r="DD196" s="557"/>
      <c r="DE196" s="557"/>
      <c r="DF196" s="557"/>
      <c r="DG196" s="557"/>
      <c r="DH196" s="557"/>
      <c r="DI196" s="557"/>
      <c r="DJ196" s="557"/>
      <c r="DK196" s="557"/>
      <c r="DL196" s="557"/>
      <c r="DM196" s="557"/>
      <c r="DN196" s="557"/>
      <c r="DO196" s="557"/>
      <c r="DP196" s="557"/>
      <c r="DQ196" s="557"/>
      <c r="DR196" s="557"/>
      <c r="DS196" s="557"/>
      <c r="DT196" s="557"/>
      <c r="DU196" s="557"/>
      <c r="DV196" s="557"/>
      <c r="DW196" s="557"/>
      <c r="DX196" s="557"/>
      <c r="DY196" s="557"/>
      <c r="DZ196" s="557"/>
      <c r="EA196" s="557"/>
      <c r="EB196" s="557"/>
      <c r="EC196" s="557"/>
      <c r="ED196" s="557"/>
      <c r="EE196" s="557"/>
      <c r="EF196" s="557"/>
      <c r="EG196" s="557"/>
      <c r="EH196" s="557"/>
      <c r="EI196" s="557"/>
    </row>
    <row r="197" spans="1:139" s="239" customFormat="1" x14ac:dyDescent="0.2">
      <c r="D197" s="479"/>
      <c r="E197" s="237"/>
      <c r="F197" s="479"/>
      <c r="M197" s="557"/>
      <c r="N197" s="557"/>
      <c r="O197" s="557"/>
      <c r="P197" s="557"/>
      <c r="Q197" s="557"/>
      <c r="R197" s="557"/>
      <c r="S197" s="557"/>
      <c r="T197" s="557"/>
      <c r="U197" s="557"/>
      <c r="V197" s="557"/>
      <c r="W197" s="557"/>
      <c r="X197" s="557"/>
      <c r="Y197" s="557"/>
      <c r="Z197" s="557"/>
      <c r="AA197" s="557"/>
      <c r="AB197" s="557"/>
      <c r="AC197" s="557"/>
      <c r="AD197" s="557"/>
      <c r="AE197" s="557"/>
      <c r="AF197" s="557"/>
      <c r="AG197" s="557"/>
      <c r="AH197" s="557"/>
      <c r="AI197" s="557"/>
      <c r="AJ197" s="557"/>
      <c r="AK197" s="557"/>
      <c r="AL197" s="557"/>
      <c r="AM197" s="557"/>
      <c r="AN197" s="557"/>
      <c r="AO197" s="557"/>
      <c r="AP197" s="557"/>
      <c r="AQ197" s="557"/>
      <c r="AR197" s="557"/>
      <c r="AS197" s="557"/>
      <c r="AT197" s="557"/>
      <c r="AU197" s="557"/>
      <c r="AV197" s="557"/>
      <c r="AW197" s="557"/>
      <c r="AX197" s="557"/>
      <c r="AY197" s="557"/>
      <c r="AZ197" s="557"/>
      <c r="BA197" s="557"/>
      <c r="BB197" s="557"/>
      <c r="BC197" s="557"/>
      <c r="BD197" s="557"/>
      <c r="BE197" s="557"/>
      <c r="BF197" s="557"/>
      <c r="BG197" s="557"/>
      <c r="BH197" s="557"/>
      <c r="BI197" s="557"/>
      <c r="BJ197" s="557"/>
      <c r="BK197" s="557"/>
      <c r="BL197" s="557"/>
      <c r="BM197" s="557"/>
      <c r="BN197" s="557"/>
      <c r="BO197" s="557"/>
      <c r="BP197" s="557"/>
      <c r="BQ197" s="557"/>
      <c r="BR197" s="557"/>
      <c r="BS197" s="557"/>
      <c r="BT197" s="557"/>
      <c r="BU197" s="557"/>
      <c r="BV197" s="557"/>
      <c r="BW197" s="557"/>
      <c r="BX197" s="557"/>
      <c r="BY197" s="557"/>
      <c r="BZ197" s="557"/>
      <c r="CA197" s="557"/>
      <c r="CB197" s="557"/>
      <c r="CC197" s="557"/>
      <c r="CD197" s="557"/>
      <c r="CE197" s="557"/>
      <c r="CF197" s="557"/>
      <c r="CG197" s="557"/>
      <c r="CH197" s="557"/>
      <c r="CI197" s="557"/>
      <c r="CJ197" s="557"/>
      <c r="CK197" s="557"/>
      <c r="CL197" s="557"/>
      <c r="CM197" s="557"/>
      <c r="CN197" s="557"/>
      <c r="CO197" s="557"/>
      <c r="CP197" s="557"/>
      <c r="CQ197" s="557"/>
      <c r="CR197" s="557"/>
      <c r="CS197" s="557"/>
      <c r="CT197" s="557"/>
      <c r="CU197" s="557"/>
      <c r="CV197" s="557"/>
      <c r="CW197" s="557"/>
      <c r="CX197" s="557"/>
      <c r="CY197" s="557"/>
      <c r="CZ197" s="557"/>
      <c r="DA197" s="557"/>
      <c r="DB197" s="557"/>
      <c r="DC197" s="557"/>
      <c r="DD197" s="557"/>
      <c r="DE197" s="557"/>
      <c r="DF197" s="557"/>
      <c r="DG197" s="557"/>
      <c r="DH197" s="557"/>
      <c r="DI197" s="557"/>
      <c r="DJ197" s="557"/>
      <c r="DK197" s="557"/>
      <c r="DL197" s="557"/>
      <c r="DM197" s="557"/>
      <c r="DN197" s="557"/>
      <c r="DO197" s="557"/>
      <c r="DP197" s="557"/>
      <c r="DQ197" s="557"/>
      <c r="DR197" s="557"/>
      <c r="DS197" s="557"/>
      <c r="DT197" s="557"/>
      <c r="DU197" s="557"/>
      <c r="DV197" s="557"/>
      <c r="DW197" s="557"/>
      <c r="DX197" s="557"/>
      <c r="DY197" s="557"/>
      <c r="DZ197" s="557"/>
      <c r="EA197" s="557"/>
      <c r="EB197" s="557"/>
      <c r="EC197" s="557"/>
      <c r="ED197" s="557"/>
      <c r="EE197" s="557"/>
      <c r="EF197" s="557"/>
      <c r="EG197" s="557"/>
      <c r="EH197" s="557"/>
      <c r="EI197" s="557"/>
    </row>
    <row r="198" spans="1:139" s="239" customFormat="1" x14ac:dyDescent="0.2">
      <c r="D198" s="479"/>
      <c r="F198" s="479"/>
      <c r="M198" s="557"/>
      <c r="N198" s="557"/>
      <c r="O198" s="557"/>
      <c r="P198" s="557"/>
      <c r="Q198" s="557"/>
      <c r="R198" s="557"/>
      <c r="S198" s="557"/>
      <c r="T198" s="557"/>
      <c r="U198" s="557"/>
      <c r="V198" s="557"/>
      <c r="W198" s="557"/>
      <c r="X198" s="557"/>
      <c r="Y198" s="557"/>
      <c r="Z198" s="557"/>
      <c r="AA198" s="557"/>
      <c r="AB198" s="557"/>
      <c r="AC198" s="557"/>
      <c r="AD198" s="557"/>
      <c r="AE198" s="557"/>
      <c r="AF198" s="557"/>
      <c r="AG198" s="557"/>
      <c r="AH198" s="557"/>
      <c r="AI198" s="557"/>
      <c r="AJ198" s="557"/>
      <c r="AK198" s="557"/>
      <c r="AL198" s="557"/>
      <c r="AM198" s="557"/>
      <c r="AN198" s="557"/>
      <c r="AO198" s="557"/>
      <c r="AP198" s="557"/>
      <c r="AQ198" s="557"/>
      <c r="AR198" s="557"/>
      <c r="AS198" s="557"/>
      <c r="AT198" s="557"/>
      <c r="AU198" s="557"/>
      <c r="AV198" s="557"/>
      <c r="AW198" s="557"/>
      <c r="AX198" s="557"/>
      <c r="AY198" s="557"/>
      <c r="AZ198" s="557"/>
      <c r="BA198" s="557"/>
      <c r="BB198" s="557"/>
      <c r="BC198" s="557"/>
      <c r="BD198" s="557"/>
      <c r="BE198" s="557"/>
      <c r="BF198" s="557"/>
      <c r="BG198" s="557"/>
      <c r="BH198" s="557"/>
      <c r="BI198" s="557"/>
      <c r="BJ198" s="557"/>
      <c r="BK198" s="557"/>
      <c r="BL198" s="557"/>
      <c r="BM198" s="557"/>
      <c r="BN198" s="557"/>
      <c r="BO198" s="557"/>
      <c r="BP198" s="557"/>
      <c r="BQ198" s="557"/>
      <c r="BR198" s="557"/>
      <c r="BS198" s="557"/>
      <c r="BT198" s="557"/>
      <c r="BU198" s="557"/>
      <c r="BV198" s="557"/>
      <c r="BW198" s="557"/>
      <c r="BX198" s="557"/>
      <c r="BY198" s="557"/>
      <c r="BZ198" s="557"/>
      <c r="CA198" s="557"/>
      <c r="CB198" s="557"/>
      <c r="CC198" s="557"/>
      <c r="CD198" s="557"/>
      <c r="CE198" s="557"/>
      <c r="CF198" s="557"/>
      <c r="CG198" s="557"/>
      <c r="CH198" s="557"/>
      <c r="CI198" s="557"/>
      <c r="CJ198" s="557"/>
      <c r="CK198" s="557"/>
      <c r="CL198" s="557"/>
      <c r="CM198" s="557"/>
      <c r="CN198" s="557"/>
      <c r="CO198" s="557"/>
      <c r="CP198" s="557"/>
      <c r="CQ198" s="557"/>
      <c r="CR198" s="557"/>
      <c r="CS198" s="557"/>
      <c r="CT198" s="557"/>
      <c r="CU198" s="557"/>
      <c r="CV198" s="557"/>
      <c r="CW198" s="557"/>
      <c r="CX198" s="557"/>
      <c r="CY198" s="557"/>
      <c r="CZ198" s="557"/>
      <c r="DA198" s="557"/>
      <c r="DB198" s="557"/>
      <c r="DC198" s="557"/>
      <c r="DD198" s="557"/>
      <c r="DE198" s="557"/>
      <c r="DF198" s="557"/>
      <c r="DG198" s="557"/>
      <c r="DH198" s="557"/>
      <c r="DI198" s="557"/>
      <c r="DJ198" s="557"/>
      <c r="DK198" s="557"/>
      <c r="DL198" s="557"/>
      <c r="DM198" s="557"/>
      <c r="DN198" s="557"/>
      <c r="DO198" s="557"/>
      <c r="DP198" s="557"/>
      <c r="DQ198" s="557"/>
      <c r="DR198" s="557"/>
      <c r="DS198" s="557"/>
      <c r="DT198" s="557"/>
      <c r="DU198" s="557"/>
      <c r="DV198" s="557"/>
      <c r="DW198" s="557"/>
      <c r="DX198" s="557"/>
      <c r="DY198" s="557"/>
      <c r="DZ198" s="557"/>
      <c r="EA198" s="557"/>
      <c r="EB198" s="557"/>
      <c r="EC198" s="557"/>
      <c r="ED198" s="557"/>
      <c r="EE198" s="557"/>
      <c r="EF198" s="557"/>
      <c r="EG198" s="557"/>
      <c r="EH198" s="557"/>
      <c r="EI198" s="557"/>
    </row>
  </sheetData>
  <mergeCells count="11">
    <mergeCell ref="K2:L2"/>
    <mergeCell ref="A5:F5"/>
    <mergeCell ref="C193:E193"/>
    <mergeCell ref="A184:L185"/>
    <mergeCell ref="A186:L187"/>
    <mergeCell ref="A188:L188"/>
    <mergeCell ref="I6:K6"/>
    <mergeCell ref="H191:H192"/>
    <mergeCell ref="A189:B189"/>
    <mergeCell ref="A183:L183"/>
    <mergeCell ref="C191:E191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8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80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80"/>
  </dataValidations>
  <printOptions gridLines="1"/>
  <pageMargins left="0.11810804899387577" right="0.11810804899387577" top="0.354329615048119" bottom="0.354329615048119" header="0.31496062992125984" footer="0.31496062992125984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6" t="s">
        <v>284</v>
      </c>
      <c r="B1" s="68"/>
      <c r="C1" s="579" t="s">
        <v>97</v>
      </c>
      <c r="D1" s="579"/>
      <c r="E1" s="100"/>
    </row>
    <row r="2" spans="1:7" x14ac:dyDescent="0.3">
      <c r="A2" s="68" t="s">
        <v>128</v>
      </c>
      <c r="B2" s="68"/>
      <c r="C2" s="577" t="str">
        <f>'ფორმა N1'!K2</f>
        <v>09/22/2020-10/12/2020</v>
      </c>
      <c r="D2" s="578"/>
      <c r="E2" s="100"/>
    </row>
    <row r="3" spans="1:7" x14ac:dyDescent="0.3">
      <c r="A3" s="66"/>
      <c r="B3" s="68"/>
      <c r="C3" s="67"/>
      <c r="D3" s="67"/>
      <c r="E3" s="100"/>
    </row>
    <row r="4" spans="1:7" x14ac:dyDescent="0.3">
      <c r="A4" s="69" t="s">
        <v>257</v>
      </c>
      <c r="B4" s="94"/>
      <c r="C4" s="95"/>
      <c r="D4" s="68"/>
      <c r="E4" s="100"/>
    </row>
    <row r="5" spans="1:7" x14ac:dyDescent="0.3">
      <c r="A5" s="202" t="str">
        <f>'ფორმა N1'!A5</f>
        <v>მპგ "ევროპული საქართველო-მოძრაობა თავისუფლებისთვის"</v>
      </c>
      <c r="B5" s="12"/>
      <c r="C5" s="12"/>
      <c r="E5" s="100"/>
    </row>
    <row r="6" spans="1:7" x14ac:dyDescent="0.3">
      <c r="A6" s="96"/>
      <c r="B6" s="96"/>
      <c r="C6" s="96"/>
      <c r="D6" s="97"/>
      <c r="E6" s="100"/>
    </row>
    <row r="7" spans="1:7" x14ac:dyDescent="0.3">
      <c r="A7" s="68"/>
      <c r="B7" s="68"/>
      <c r="C7" s="68"/>
      <c r="D7" s="68"/>
      <c r="E7" s="100"/>
    </row>
    <row r="8" spans="1:7" s="6" customFormat="1" ht="39" customHeight="1" x14ac:dyDescent="0.3">
      <c r="A8" s="98" t="s">
        <v>64</v>
      </c>
      <c r="B8" s="71" t="s">
        <v>232</v>
      </c>
      <c r="C8" s="71" t="s">
        <v>66</v>
      </c>
      <c r="D8" s="71" t="s">
        <v>67</v>
      </c>
      <c r="E8" s="100"/>
    </row>
    <row r="9" spans="1:7" s="7" customFormat="1" ht="16.5" customHeight="1" x14ac:dyDescent="0.3">
      <c r="A9" s="203">
        <v>1</v>
      </c>
      <c r="B9" s="203" t="s">
        <v>65</v>
      </c>
      <c r="C9" s="77">
        <f>SUM(C10,C26)</f>
        <v>0</v>
      </c>
      <c r="D9" s="77">
        <f>SUM(D10,D26)</f>
        <v>0</v>
      </c>
      <c r="E9" s="100"/>
    </row>
    <row r="10" spans="1:7" s="7" customFormat="1" ht="16.5" customHeight="1" x14ac:dyDescent="0.3">
      <c r="A10" s="79">
        <v>1.1000000000000001</v>
      </c>
      <c r="B10" s="79" t="s">
        <v>69</v>
      </c>
      <c r="C10" s="77">
        <f>SUM(C11,C12,C16,C19,C25,C26)</f>
        <v>0</v>
      </c>
      <c r="D10" s="77">
        <f>SUM(D11,D12,D16,D19,D24,D25)</f>
        <v>0</v>
      </c>
      <c r="E10" s="100"/>
    </row>
    <row r="11" spans="1:7" s="9" customFormat="1" ht="16.5" customHeight="1" x14ac:dyDescent="0.3">
      <c r="A11" s="80" t="s">
        <v>30</v>
      </c>
      <c r="B11" s="80" t="s">
        <v>68</v>
      </c>
      <c r="C11" s="8"/>
      <c r="D11" s="8"/>
      <c r="E11" s="100"/>
    </row>
    <row r="12" spans="1:7" s="10" customFormat="1" ht="16.5" customHeight="1" x14ac:dyDescent="0.3">
      <c r="A12" s="80" t="s">
        <v>31</v>
      </c>
      <c r="B12" s="80" t="s">
        <v>290</v>
      </c>
      <c r="C12" s="99">
        <f>SUM(C13:C15)</f>
        <v>0</v>
      </c>
      <c r="D12" s="99">
        <f>SUM(D13:D15)</f>
        <v>0</v>
      </c>
      <c r="E12" s="100"/>
      <c r="G12" s="60"/>
    </row>
    <row r="13" spans="1:7" s="3" customFormat="1" ht="16.5" customHeight="1" x14ac:dyDescent="0.3">
      <c r="A13" s="89" t="s">
        <v>70</v>
      </c>
      <c r="B13" s="89" t="s">
        <v>293</v>
      </c>
      <c r="C13" s="8"/>
      <c r="D13" s="8"/>
      <c r="E13" s="100"/>
    </row>
    <row r="14" spans="1:7" s="3" customFormat="1" ht="16.5" customHeight="1" x14ac:dyDescent="0.3">
      <c r="A14" s="89" t="s">
        <v>436</v>
      </c>
      <c r="B14" s="89" t="s">
        <v>435</v>
      </c>
      <c r="C14" s="8"/>
      <c r="D14" s="8"/>
      <c r="E14" s="100"/>
    </row>
    <row r="15" spans="1:7" s="3" customFormat="1" ht="16.5" customHeight="1" x14ac:dyDescent="0.3">
      <c r="A15" s="89" t="s">
        <v>437</v>
      </c>
      <c r="B15" s="89" t="s">
        <v>86</v>
      </c>
      <c r="C15" s="8"/>
      <c r="D15" s="8"/>
      <c r="E15" s="100"/>
    </row>
    <row r="16" spans="1:7" s="3" customFormat="1" ht="16.5" customHeight="1" x14ac:dyDescent="0.3">
      <c r="A16" s="80" t="s">
        <v>71</v>
      </c>
      <c r="B16" s="80" t="s">
        <v>72</v>
      </c>
      <c r="C16" s="99">
        <f>SUM(C17:C18)</f>
        <v>0</v>
      </c>
      <c r="D16" s="99">
        <f>SUM(D17:D18)</f>
        <v>0</v>
      </c>
      <c r="E16" s="100"/>
    </row>
    <row r="17" spans="1:5" s="3" customFormat="1" ht="16.5" customHeight="1" x14ac:dyDescent="0.3">
      <c r="A17" s="89" t="s">
        <v>73</v>
      </c>
      <c r="B17" s="89" t="s">
        <v>75</v>
      </c>
      <c r="C17" s="8"/>
      <c r="D17" s="8"/>
      <c r="E17" s="100"/>
    </row>
    <row r="18" spans="1:5" s="3" customFormat="1" ht="30" x14ac:dyDescent="0.3">
      <c r="A18" s="89" t="s">
        <v>74</v>
      </c>
      <c r="B18" s="89" t="s">
        <v>98</v>
      </c>
      <c r="C18" s="8"/>
      <c r="D18" s="8"/>
      <c r="E18" s="100"/>
    </row>
    <row r="19" spans="1:5" s="3" customFormat="1" ht="16.5" customHeight="1" x14ac:dyDescent="0.3">
      <c r="A19" s="80" t="s">
        <v>76</v>
      </c>
      <c r="B19" s="80" t="s">
        <v>370</v>
      </c>
      <c r="C19" s="99">
        <f>SUM(C20:C23)</f>
        <v>0</v>
      </c>
      <c r="D19" s="99">
        <f>SUM(D20:D23)</f>
        <v>0</v>
      </c>
      <c r="E19" s="100"/>
    </row>
    <row r="20" spans="1:5" s="3" customFormat="1" ht="16.5" customHeight="1" x14ac:dyDescent="0.3">
      <c r="A20" s="89" t="s">
        <v>77</v>
      </c>
      <c r="B20" s="89" t="s">
        <v>78</v>
      </c>
      <c r="C20" s="8"/>
      <c r="D20" s="8"/>
      <c r="E20" s="100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0"/>
    </row>
    <row r="22" spans="1:5" s="3" customFormat="1" ht="16.5" customHeight="1" x14ac:dyDescent="0.3">
      <c r="A22" s="89" t="s">
        <v>82</v>
      </c>
      <c r="B22" s="89" t="s">
        <v>80</v>
      </c>
      <c r="C22" s="8"/>
      <c r="D22" s="8"/>
      <c r="E22" s="100"/>
    </row>
    <row r="23" spans="1:5" s="3" customFormat="1" ht="16.5" customHeight="1" x14ac:dyDescent="0.3">
      <c r="A23" s="89" t="s">
        <v>83</v>
      </c>
      <c r="B23" s="89" t="s">
        <v>383</v>
      </c>
      <c r="C23" s="8"/>
      <c r="D23" s="8"/>
      <c r="E23" s="100"/>
    </row>
    <row r="24" spans="1:5" s="3" customFormat="1" ht="16.5" customHeight="1" x14ac:dyDescent="0.3">
      <c r="A24" s="80" t="s">
        <v>84</v>
      </c>
      <c r="B24" s="80" t="s">
        <v>384</v>
      </c>
      <c r="C24" s="227"/>
      <c r="D24" s="8"/>
      <c r="E24" s="100"/>
    </row>
    <row r="25" spans="1:5" s="3" customFormat="1" x14ac:dyDescent="0.3">
      <c r="A25" s="80" t="s">
        <v>234</v>
      </c>
      <c r="B25" s="80" t="s">
        <v>390</v>
      </c>
      <c r="C25" s="8"/>
      <c r="D25" s="8"/>
      <c r="E25" s="100"/>
    </row>
    <row r="26" spans="1:5" ht="16.5" customHeight="1" x14ac:dyDescent="0.3">
      <c r="A26" s="79">
        <v>1.2</v>
      </c>
      <c r="B26" s="79" t="s">
        <v>85</v>
      </c>
      <c r="C26" s="77">
        <f>SUM(C27,C35)</f>
        <v>0</v>
      </c>
      <c r="D26" s="77">
        <f>SUM(D27,D35)</f>
        <v>0</v>
      </c>
      <c r="E26" s="100"/>
    </row>
    <row r="27" spans="1:5" ht="16.5" customHeight="1" x14ac:dyDescent="0.3">
      <c r="A27" s="80" t="s">
        <v>32</v>
      </c>
      <c r="B27" s="80" t="s">
        <v>293</v>
      </c>
      <c r="C27" s="99">
        <f>SUM(C28:C30)</f>
        <v>0</v>
      </c>
      <c r="D27" s="99">
        <f>SUM(D28:D30)</f>
        <v>0</v>
      </c>
      <c r="E27" s="100"/>
    </row>
    <row r="28" spans="1:5" x14ac:dyDescent="0.3">
      <c r="A28" s="211" t="s">
        <v>87</v>
      </c>
      <c r="B28" s="211" t="s">
        <v>291</v>
      </c>
      <c r="C28" s="8"/>
      <c r="D28" s="8"/>
      <c r="E28" s="100"/>
    </row>
    <row r="29" spans="1:5" x14ac:dyDescent="0.3">
      <c r="A29" s="211" t="s">
        <v>88</v>
      </c>
      <c r="B29" s="211" t="s">
        <v>294</v>
      </c>
      <c r="C29" s="8"/>
      <c r="D29" s="8"/>
      <c r="E29" s="100"/>
    </row>
    <row r="30" spans="1:5" x14ac:dyDescent="0.3">
      <c r="A30" s="211" t="s">
        <v>392</v>
      </c>
      <c r="B30" s="211" t="s">
        <v>292</v>
      </c>
      <c r="C30" s="8"/>
      <c r="D30" s="8"/>
      <c r="E30" s="100"/>
    </row>
    <row r="31" spans="1:5" x14ac:dyDescent="0.3">
      <c r="A31" s="80" t="s">
        <v>33</v>
      </c>
      <c r="B31" s="80" t="s">
        <v>435</v>
      </c>
      <c r="C31" s="99">
        <f>SUM(C32:C34)</f>
        <v>0</v>
      </c>
      <c r="D31" s="99">
        <f>SUM(D32:D34)</f>
        <v>0</v>
      </c>
      <c r="E31" s="100"/>
    </row>
    <row r="32" spans="1:5" x14ac:dyDescent="0.3">
      <c r="A32" s="211" t="s">
        <v>12</v>
      </c>
      <c r="B32" s="211" t="s">
        <v>438</v>
      </c>
      <c r="C32" s="8"/>
      <c r="D32" s="8"/>
      <c r="E32" s="100"/>
    </row>
    <row r="33" spans="1:9" x14ac:dyDescent="0.3">
      <c r="A33" s="211" t="s">
        <v>13</v>
      </c>
      <c r="B33" s="211" t="s">
        <v>439</v>
      </c>
      <c r="C33" s="8"/>
      <c r="D33" s="8"/>
      <c r="E33" s="100"/>
    </row>
    <row r="34" spans="1:9" x14ac:dyDescent="0.3">
      <c r="A34" s="211" t="s">
        <v>264</v>
      </c>
      <c r="B34" s="211" t="s">
        <v>440</v>
      </c>
      <c r="C34" s="8"/>
      <c r="D34" s="8"/>
      <c r="E34" s="100"/>
    </row>
    <row r="35" spans="1:9" x14ac:dyDescent="0.3">
      <c r="A35" s="80" t="s">
        <v>34</v>
      </c>
      <c r="B35" s="224" t="s">
        <v>389</v>
      </c>
      <c r="C35" s="8"/>
      <c r="D35" s="8"/>
      <c r="E35" s="100"/>
    </row>
    <row r="36" spans="1:9" x14ac:dyDescent="0.3">
      <c r="D36" s="27"/>
      <c r="E36" s="101"/>
      <c r="F36" s="27"/>
    </row>
    <row r="37" spans="1:9" x14ac:dyDescent="0.3">
      <c r="A37" s="1"/>
      <c r="D37" s="27"/>
      <c r="E37" s="101"/>
      <c r="F37" s="27"/>
    </row>
    <row r="38" spans="1:9" x14ac:dyDescent="0.3">
      <c r="D38" s="27"/>
      <c r="E38" s="101"/>
      <c r="F38" s="27"/>
    </row>
    <row r="39" spans="1:9" x14ac:dyDescent="0.3">
      <c r="D39" s="27"/>
      <c r="E39" s="101"/>
      <c r="F39" s="27"/>
    </row>
    <row r="40" spans="1:9" x14ac:dyDescent="0.3">
      <c r="A40" s="61" t="s">
        <v>96</v>
      </c>
      <c r="D40" s="27"/>
      <c r="E40" s="101"/>
      <c r="F40" s="27"/>
    </row>
    <row r="41" spans="1:9" x14ac:dyDescent="0.3">
      <c r="D41" s="27"/>
      <c r="E41" s="102"/>
      <c r="F41" s="102"/>
      <c r="G41"/>
      <c r="H41"/>
      <c r="I41"/>
    </row>
    <row r="42" spans="1:9" x14ac:dyDescent="0.3">
      <c r="D42" s="103"/>
      <c r="E42" s="102"/>
      <c r="F42" s="102"/>
      <c r="G42"/>
      <c r="H42"/>
      <c r="I42"/>
    </row>
    <row r="43" spans="1:9" x14ac:dyDescent="0.3">
      <c r="A43"/>
      <c r="B43" s="61" t="s">
        <v>254</v>
      </c>
      <c r="D43" s="103"/>
      <c r="E43" s="102"/>
      <c r="F43" s="102"/>
      <c r="G43"/>
      <c r="H43"/>
      <c r="I43"/>
    </row>
    <row r="44" spans="1:9" x14ac:dyDescent="0.3">
      <c r="A44"/>
      <c r="B44" s="2" t="s">
        <v>253</v>
      </c>
      <c r="D44" s="103"/>
      <c r="E44" s="102"/>
      <c r="F44" s="102"/>
      <c r="G44"/>
      <c r="H44"/>
      <c r="I44"/>
    </row>
    <row r="45" spans="1:9" customFormat="1" ht="12.75" x14ac:dyDescent="0.2">
      <c r="B45" s="58" t="s">
        <v>127</v>
      </c>
      <c r="D45" s="102"/>
      <c r="E45" s="102"/>
      <c r="F45" s="102"/>
    </row>
    <row r="46" spans="1:9" x14ac:dyDescent="0.3">
      <c r="D46" s="27"/>
      <c r="E46" s="10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L46"/>
  <sheetViews>
    <sheetView showGridLines="0" view="pageBreakPreview" zoomScale="90" zoomScaleNormal="100" zoomScaleSheetLayoutView="90" workbookViewId="0">
      <selection activeCell="C26" sqref="C26:D32"/>
    </sheetView>
  </sheetViews>
  <sheetFormatPr defaultRowHeight="15" x14ac:dyDescent="0.3"/>
  <cols>
    <col min="1" max="1" width="14.28515625" style="21" bestFit="1" customWidth="1"/>
    <col min="2" max="2" width="80" style="22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6" t="s">
        <v>255</v>
      </c>
      <c r="B1" s="216"/>
      <c r="C1" s="579" t="s">
        <v>97</v>
      </c>
      <c r="D1" s="579"/>
      <c r="E1" s="105"/>
    </row>
    <row r="2" spans="1:12" s="6" customFormat="1" x14ac:dyDescent="0.3">
      <c r="A2" s="68" t="s">
        <v>128</v>
      </c>
      <c r="B2" s="216"/>
      <c r="C2" s="580" t="str">
        <f>'ფორმა N1'!K2</f>
        <v>09/22/2020-10/12/2020</v>
      </c>
      <c r="D2" s="581"/>
      <c r="E2" s="105"/>
    </row>
    <row r="3" spans="1:12" s="6" customFormat="1" x14ac:dyDescent="0.3">
      <c r="A3" s="68"/>
      <c r="B3" s="216"/>
      <c r="C3" s="67"/>
      <c r="D3" s="67"/>
      <c r="E3" s="105"/>
    </row>
    <row r="4" spans="1:12" s="2" customFormat="1" x14ac:dyDescent="0.3">
      <c r="A4" s="69" t="str">
        <f>'ფორმა N2'!A4</f>
        <v>ანგარიშვალდებული პირის დასახელება:</v>
      </c>
      <c r="B4" s="217"/>
      <c r="C4" s="68"/>
      <c r="D4" s="68"/>
      <c r="E4" s="100"/>
      <c r="L4" s="6"/>
    </row>
    <row r="5" spans="1:12" s="2" customFormat="1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218"/>
      <c r="C5" s="53"/>
      <c r="D5" s="53"/>
      <c r="E5" s="100"/>
    </row>
    <row r="6" spans="1:12" s="2" customFormat="1" x14ac:dyDescent="0.3">
      <c r="A6" s="69"/>
      <c r="B6" s="217"/>
      <c r="C6" s="68"/>
      <c r="D6" s="68"/>
      <c r="E6" s="100"/>
    </row>
    <row r="7" spans="1:12" s="6" customFormat="1" ht="18" x14ac:dyDescent="0.3">
      <c r="A7" s="92"/>
      <c r="B7" s="104"/>
      <c r="C7" s="70"/>
      <c r="D7" s="70"/>
      <c r="E7" s="105"/>
    </row>
    <row r="8" spans="1:12" s="6" customFormat="1" ht="30" x14ac:dyDescent="0.3">
      <c r="A8" s="98" t="s">
        <v>64</v>
      </c>
      <c r="B8" s="71" t="s">
        <v>232</v>
      </c>
      <c r="C8" s="71" t="s">
        <v>66</v>
      </c>
      <c r="D8" s="71" t="s">
        <v>67</v>
      </c>
      <c r="E8" s="105"/>
      <c r="F8" s="20"/>
    </row>
    <row r="9" spans="1:12" s="7" customFormat="1" x14ac:dyDescent="0.3">
      <c r="A9" s="203">
        <v>1</v>
      </c>
      <c r="B9" s="203" t="s">
        <v>65</v>
      </c>
      <c r="C9" s="77">
        <f>SUM(C10,C26)</f>
        <v>987933.41000000015</v>
      </c>
      <c r="D9" s="77">
        <f>SUM(D10,D26)</f>
        <v>977365.54</v>
      </c>
      <c r="E9" s="105"/>
    </row>
    <row r="10" spans="1:12" s="7" customFormat="1" x14ac:dyDescent="0.3">
      <c r="A10" s="79">
        <v>1.1000000000000001</v>
      </c>
      <c r="B10" s="79" t="s">
        <v>69</v>
      </c>
      <c r="C10" s="77">
        <f>SUM(C11,C12,C16,C19,C25,C26)</f>
        <v>973076.8600000001</v>
      </c>
      <c r="D10" s="77">
        <f>SUM(D11,D12,D16,D19,D24,D25)</f>
        <v>977365.54</v>
      </c>
      <c r="E10" s="105"/>
    </row>
    <row r="11" spans="1:12" s="9" customFormat="1" ht="18" x14ac:dyDescent="0.3">
      <c r="A11" s="80" t="s">
        <v>30</v>
      </c>
      <c r="B11" s="80" t="s">
        <v>68</v>
      </c>
      <c r="C11" s="8"/>
      <c r="D11" s="8"/>
      <c r="E11" s="105"/>
    </row>
    <row r="12" spans="1:12" s="10" customFormat="1" x14ac:dyDescent="0.3">
      <c r="A12" s="80" t="s">
        <v>31</v>
      </c>
      <c r="B12" s="80" t="s">
        <v>290</v>
      </c>
      <c r="C12" s="99">
        <f>SUM(C13:C15)</f>
        <v>937177.81</v>
      </c>
      <c r="D12" s="99">
        <f>SUM(D13:D15)</f>
        <v>937177.81</v>
      </c>
      <c r="E12" s="105"/>
    </row>
    <row r="13" spans="1:12" s="3" customFormat="1" x14ac:dyDescent="0.3">
      <c r="A13" s="89" t="s">
        <v>70</v>
      </c>
      <c r="B13" s="89" t="s">
        <v>293</v>
      </c>
      <c r="C13" s="8">
        <v>937177.81</v>
      </c>
      <c r="D13" s="8">
        <v>937177.81</v>
      </c>
      <c r="E13" s="105"/>
    </row>
    <row r="14" spans="1:12" s="3" customFormat="1" x14ac:dyDescent="0.3">
      <c r="A14" s="89" t="s">
        <v>436</v>
      </c>
      <c r="B14" s="89" t="s">
        <v>435</v>
      </c>
      <c r="C14" s="8"/>
      <c r="D14" s="8"/>
      <c r="E14" s="105"/>
    </row>
    <row r="15" spans="1:12" s="3" customFormat="1" x14ac:dyDescent="0.3">
      <c r="A15" s="89" t="s">
        <v>437</v>
      </c>
      <c r="B15" s="89" t="s">
        <v>86</v>
      </c>
      <c r="C15" s="8"/>
      <c r="D15" s="8"/>
      <c r="E15" s="105"/>
    </row>
    <row r="16" spans="1:12" s="3" customFormat="1" x14ac:dyDescent="0.3">
      <c r="A16" s="80" t="s">
        <v>71</v>
      </c>
      <c r="B16" s="80" t="s">
        <v>72</v>
      </c>
      <c r="C16" s="99">
        <f>SUM(C17:C18)</f>
        <v>21042.5</v>
      </c>
      <c r="D16" s="99">
        <f>SUM(D17:D18)</f>
        <v>21042.5</v>
      </c>
      <c r="E16" s="105"/>
    </row>
    <row r="17" spans="1:5" s="3" customFormat="1" x14ac:dyDescent="0.3">
      <c r="A17" s="89" t="s">
        <v>73</v>
      </c>
      <c r="B17" s="89" t="s">
        <v>75</v>
      </c>
      <c r="C17" s="8"/>
      <c r="D17" s="8"/>
      <c r="E17" s="105"/>
    </row>
    <row r="18" spans="1:5" s="3" customFormat="1" ht="30" x14ac:dyDescent="0.3">
      <c r="A18" s="89" t="s">
        <v>74</v>
      </c>
      <c r="B18" s="89" t="s">
        <v>98</v>
      </c>
      <c r="C18" s="8">
        <v>21042.5</v>
      </c>
      <c r="D18" s="8">
        <v>21042.5</v>
      </c>
      <c r="E18" s="105"/>
    </row>
    <row r="19" spans="1:5" s="3" customFormat="1" x14ac:dyDescent="0.3">
      <c r="A19" s="80" t="s">
        <v>76</v>
      </c>
      <c r="B19" s="80" t="s">
        <v>370</v>
      </c>
      <c r="C19" s="99">
        <f>SUM(C20:C23)</f>
        <v>0</v>
      </c>
      <c r="D19" s="99">
        <f>SUM(D20:D23)</f>
        <v>0</v>
      </c>
      <c r="E19" s="105"/>
    </row>
    <row r="20" spans="1:5" s="3" customFormat="1" x14ac:dyDescent="0.3">
      <c r="A20" s="89" t="s">
        <v>77</v>
      </c>
      <c r="B20" s="89" t="s">
        <v>78</v>
      </c>
      <c r="C20" s="8"/>
      <c r="D20" s="8"/>
      <c r="E20" s="105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5"/>
    </row>
    <row r="22" spans="1:5" s="3" customFormat="1" x14ac:dyDescent="0.3">
      <c r="A22" s="89" t="s">
        <v>82</v>
      </c>
      <c r="B22" s="89" t="s">
        <v>80</v>
      </c>
      <c r="C22" s="8"/>
      <c r="D22" s="8"/>
      <c r="E22" s="105"/>
    </row>
    <row r="23" spans="1:5" s="3" customFormat="1" x14ac:dyDescent="0.3">
      <c r="A23" s="89" t="s">
        <v>83</v>
      </c>
      <c r="B23" s="89" t="s">
        <v>383</v>
      </c>
      <c r="C23" s="8"/>
      <c r="D23" s="8"/>
      <c r="E23" s="105"/>
    </row>
    <row r="24" spans="1:5" s="3" customFormat="1" x14ac:dyDescent="0.3">
      <c r="A24" s="80" t="s">
        <v>84</v>
      </c>
      <c r="B24" s="80" t="s">
        <v>384</v>
      </c>
      <c r="C24" s="227"/>
      <c r="D24" s="8"/>
      <c r="E24" s="105"/>
    </row>
    <row r="25" spans="1:5" s="3" customFormat="1" x14ac:dyDescent="0.3">
      <c r="A25" s="80" t="s">
        <v>234</v>
      </c>
      <c r="B25" s="80" t="s">
        <v>390</v>
      </c>
      <c r="C25" s="8">
        <v>0</v>
      </c>
      <c r="D25" s="8">
        <f>76.9+14373.33+4695</f>
        <v>19145.23</v>
      </c>
      <c r="E25" s="105"/>
    </row>
    <row r="26" spans="1:5" x14ac:dyDescent="0.3">
      <c r="A26" s="79">
        <v>1.2</v>
      </c>
      <c r="B26" s="79" t="s">
        <v>85</v>
      </c>
      <c r="C26" s="605">
        <f>SUM(C27,C31,C35)</f>
        <v>14856.55</v>
      </c>
      <c r="D26" s="605">
        <f>SUM(D27,D35)</f>
        <v>0</v>
      </c>
      <c r="E26" s="105"/>
    </row>
    <row r="27" spans="1:5" x14ac:dyDescent="0.3">
      <c r="A27" s="80" t="s">
        <v>32</v>
      </c>
      <c r="B27" s="80" t="s">
        <v>293</v>
      </c>
      <c r="C27" s="606">
        <f>SUM(C28:C30)</f>
        <v>13456.55</v>
      </c>
      <c r="D27" s="606">
        <f>SUM(D28:D30)</f>
        <v>0</v>
      </c>
      <c r="E27" s="105"/>
    </row>
    <row r="28" spans="1:5" x14ac:dyDescent="0.3">
      <c r="A28" s="211" t="s">
        <v>87</v>
      </c>
      <c r="B28" s="211" t="s">
        <v>291</v>
      </c>
      <c r="C28" s="364">
        <v>10388.81</v>
      </c>
      <c r="D28" s="364">
        <v>0</v>
      </c>
      <c r="E28" s="105"/>
    </row>
    <row r="29" spans="1:5" x14ac:dyDescent="0.3">
      <c r="A29" s="211" t="s">
        <v>88</v>
      </c>
      <c r="B29" s="211" t="s">
        <v>294</v>
      </c>
      <c r="C29" s="364">
        <v>967.74</v>
      </c>
      <c r="D29" s="364">
        <v>0</v>
      </c>
      <c r="E29" s="105"/>
    </row>
    <row r="30" spans="1:5" x14ac:dyDescent="0.3">
      <c r="A30" s="211" t="s">
        <v>392</v>
      </c>
      <c r="B30" s="211" t="s">
        <v>292</v>
      </c>
      <c r="C30" s="364">
        <v>2100</v>
      </c>
      <c r="D30" s="364">
        <v>0</v>
      </c>
      <c r="E30" s="105"/>
    </row>
    <row r="31" spans="1:5" x14ac:dyDescent="0.3">
      <c r="A31" s="80" t="s">
        <v>33</v>
      </c>
      <c r="B31" s="80" t="s">
        <v>435</v>
      </c>
      <c r="C31" s="606">
        <f>SUM(C32:C34)</f>
        <v>1400</v>
      </c>
      <c r="D31" s="606">
        <f>SUM(D32:D34)</f>
        <v>0</v>
      </c>
      <c r="E31" s="105"/>
    </row>
    <row r="32" spans="1:5" x14ac:dyDescent="0.3">
      <c r="A32" s="211" t="s">
        <v>12</v>
      </c>
      <c r="B32" s="211" t="s">
        <v>438</v>
      </c>
      <c r="C32" s="364">
        <v>1400</v>
      </c>
      <c r="D32" s="364"/>
      <c r="E32" s="105"/>
    </row>
    <row r="33" spans="1:9" x14ac:dyDescent="0.3">
      <c r="A33" s="211" t="s">
        <v>13</v>
      </c>
      <c r="B33" s="211" t="s">
        <v>439</v>
      </c>
      <c r="C33" s="8"/>
      <c r="D33" s="8"/>
      <c r="E33" s="105"/>
    </row>
    <row r="34" spans="1:9" x14ac:dyDescent="0.3">
      <c r="A34" s="211" t="s">
        <v>264</v>
      </c>
      <c r="B34" s="211" t="s">
        <v>440</v>
      </c>
      <c r="C34" s="8"/>
      <c r="D34" s="8"/>
      <c r="E34" s="105"/>
    </row>
    <row r="35" spans="1:9" s="23" customFormat="1" x14ac:dyDescent="0.3">
      <c r="A35" s="80" t="s">
        <v>34</v>
      </c>
      <c r="B35" s="224" t="s">
        <v>389</v>
      </c>
      <c r="C35" s="8"/>
      <c r="D35" s="8"/>
    </row>
    <row r="36" spans="1:9" s="2" customFormat="1" x14ac:dyDescent="0.3">
      <c r="A36" s="1"/>
      <c r="B36" s="219"/>
      <c r="E36" s="5"/>
    </row>
    <row r="37" spans="1:9" s="2" customFormat="1" x14ac:dyDescent="0.3">
      <c r="B37" s="219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1" t="s">
        <v>96</v>
      </c>
      <c r="B40" s="219"/>
      <c r="E40" s="5"/>
    </row>
    <row r="41" spans="1:9" s="2" customFormat="1" x14ac:dyDescent="0.3">
      <c r="B41" s="219"/>
      <c r="E41"/>
      <c r="F41"/>
      <c r="G41"/>
      <c r="H41"/>
      <c r="I41"/>
    </row>
    <row r="42" spans="1:9" s="2" customFormat="1" x14ac:dyDescent="0.3">
      <c r="B42" s="219"/>
      <c r="D42" s="12"/>
      <c r="E42"/>
      <c r="F42"/>
      <c r="G42"/>
      <c r="H42"/>
      <c r="I42"/>
    </row>
    <row r="43" spans="1:9" s="2" customFormat="1" x14ac:dyDescent="0.3">
      <c r="A43"/>
      <c r="B43" s="221" t="s">
        <v>387</v>
      </c>
      <c r="D43" s="12"/>
      <c r="E43"/>
      <c r="F43"/>
      <c r="G43"/>
      <c r="H43"/>
      <c r="I43"/>
    </row>
    <row r="44" spans="1:9" s="2" customFormat="1" x14ac:dyDescent="0.3">
      <c r="A44"/>
      <c r="B44" s="219" t="s">
        <v>253</v>
      </c>
      <c r="D44" s="12"/>
      <c r="E44"/>
      <c r="F44"/>
      <c r="G44"/>
      <c r="H44"/>
      <c r="I44"/>
    </row>
    <row r="45" spans="1:9" customFormat="1" ht="12.75" x14ac:dyDescent="0.2">
      <c r="B45" s="222" t="s">
        <v>127</v>
      </c>
    </row>
    <row r="46" spans="1:9" customFormat="1" ht="12.75" x14ac:dyDescent="0.2">
      <c r="B46" s="22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442</v>
      </c>
      <c r="B1" s="200"/>
      <c r="C1" s="579" t="s">
        <v>97</v>
      </c>
      <c r="D1" s="579"/>
      <c r="E1" s="83"/>
    </row>
    <row r="2" spans="1:5" s="6" customFormat="1" x14ac:dyDescent="0.3">
      <c r="A2" s="308" t="s">
        <v>444</v>
      </c>
      <c r="B2" s="200"/>
      <c r="C2" s="577" t="str">
        <f>'ფორმა N1'!K2</f>
        <v>09/22/2020-10/12/2020</v>
      </c>
      <c r="D2" s="578"/>
      <c r="E2" s="83"/>
    </row>
    <row r="3" spans="1:5" s="6" customFormat="1" x14ac:dyDescent="0.3">
      <c r="A3" s="308" t="s">
        <v>443</v>
      </c>
      <c r="B3" s="200"/>
      <c r="C3" s="201"/>
      <c r="D3" s="201"/>
      <c r="E3" s="83"/>
    </row>
    <row r="4" spans="1:5" s="6" customFormat="1" x14ac:dyDescent="0.3">
      <c r="A4" s="68" t="s">
        <v>128</v>
      </c>
      <c r="B4" s="200"/>
      <c r="C4" s="201"/>
      <c r="D4" s="201"/>
      <c r="E4" s="83"/>
    </row>
    <row r="5" spans="1:5" s="6" customFormat="1" x14ac:dyDescent="0.3">
      <c r="A5" s="68"/>
      <c r="B5" s="200"/>
      <c r="C5" s="201"/>
      <c r="D5" s="201"/>
      <c r="E5" s="83"/>
    </row>
    <row r="6" spans="1:5" x14ac:dyDescent="0.3">
      <c r="A6" s="69" t="str">
        <f>'[1]ფორმა N2'!A4</f>
        <v>ანგარიშვალდებული პირის დასახელება:</v>
      </c>
      <c r="B6" s="69"/>
      <c r="C6" s="68"/>
      <c r="D6" s="68"/>
      <c r="E6" s="84"/>
    </row>
    <row r="7" spans="1:5" x14ac:dyDescent="0.3">
      <c r="A7" s="202" t="str">
        <f>'ფორმა N1'!A5</f>
        <v>მპგ "ევროპული საქართველო-მოძრაობა თავისუფლებისთვის"</v>
      </c>
      <c r="B7" s="72"/>
      <c r="C7" s="73"/>
      <c r="D7" s="73"/>
      <c r="E7" s="84"/>
    </row>
    <row r="8" spans="1:5" x14ac:dyDescent="0.3">
      <c r="A8" s="69"/>
      <c r="B8" s="69"/>
      <c r="C8" s="68"/>
      <c r="D8" s="68"/>
      <c r="E8" s="84"/>
    </row>
    <row r="9" spans="1:5" s="6" customFormat="1" x14ac:dyDescent="0.3">
      <c r="A9" s="200"/>
      <c r="B9" s="200"/>
      <c r="C9" s="70"/>
      <c r="D9" s="70"/>
      <c r="E9" s="83"/>
    </row>
    <row r="10" spans="1:5" s="6" customFormat="1" ht="30" x14ac:dyDescent="0.3">
      <c r="A10" s="81" t="s">
        <v>64</v>
      </c>
      <c r="B10" s="82" t="s">
        <v>11</v>
      </c>
      <c r="C10" s="71" t="s">
        <v>10</v>
      </c>
      <c r="D10" s="71" t="s">
        <v>9</v>
      </c>
      <c r="E10" s="83"/>
    </row>
    <row r="11" spans="1:5" s="7" customFormat="1" x14ac:dyDescent="0.2">
      <c r="A11" s="203">
        <v>1</v>
      </c>
      <c r="B11" s="203" t="s">
        <v>57</v>
      </c>
      <c r="C11" s="74">
        <f>SUM(C12,C16,C56,C59,C60,C61,C79)</f>
        <v>0</v>
      </c>
      <c r="D11" s="74">
        <f>SUM(D12,D16,D56,D59,D60,D61,D67,D75,D76)</f>
        <v>0</v>
      </c>
      <c r="E11" s="204"/>
    </row>
    <row r="12" spans="1:5" s="9" customFormat="1" ht="18" x14ac:dyDescent="0.2">
      <c r="A12" s="79">
        <v>1.1000000000000001</v>
      </c>
      <c r="B12" s="79" t="s">
        <v>58</v>
      </c>
      <c r="C12" s="75">
        <f>SUM(C13:C15)</f>
        <v>0</v>
      </c>
      <c r="D12" s="75">
        <f>SUM(D13:D15)</f>
        <v>0</v>
      </c>
      <c r="E12" s="85"/>
    </row>
    <row r="13" spans="1:5" s="10" customFormat="1" x14ac:dyDescent="0.2">
      <c r="A13" s="80" t="s">
        <v>30</v>
      </c>
      <c r="B13" s="80" t="s">
        <v>59</v>
      </c>
      <c r="C13" s="4"/>
      <c r="D13" s="4"/>
      <c r="E13" s="86"/>
    </row>
    <row r="14" spans="1:5" s="3" customFormat="1" x14ac:dyDescent="0.2">
      <c r="A14" s="80" t="s">
        <v>31</v>
      </c>
      <c r="B14" s="80" t="s">
        <v>0</v>
      </c>
      <c r="C14" s="4"/>
      <c r="D14" s="4"/>
      <c r="E14" s="87"/>
    </row>
    <row r="15" spans="1:5" s="3" customFormat="1" x14ac:dyDescent="0.3">
      <c r="A15" s="309" t="s">
        <v>446</v>
      </c>
      <c r="B15" s="310" t="s">
        <v>447</v>
      </c>
      <c r="C15" s="310"/>
      <c r="D15" s="310"/>
      <c r="E15" s="87"/>
    </row>
    <row r="16" spans="1:5" s="7" customFormat="1" x14ac:dyDescent="0.2">
      <c r="A16" s="79">
        <v>1.2</v>
      </c>
      <c r="B16" s="79" t="s">
        <v>60</v>
      </c>
      <c r="C16" s="76">
        <f>SUM(C17,C20,C32,C33,C34,C35,C38,C39,C46:C50,C54,C55)</f>
        <v>0</v>
      </c>
      <c r="D16" s="76">
        <f>SUM(D17,D20,D32,D33,D34,D35,D38,D39,D46:D50,D54,D55)</f>
        <v>0</v>
      </c>
      <c r="E16" s="204"/>
    </row>
    <row r="17" spans="1:6" s="3" customFormat="1" x14ac:dyDescent="0.2">
      <c r="A17" s="80" t="s">
        <v>32</v>
      </c>
      <c r="B17" s="80" t="s">
        <v>1</v>
      </c>
      <c r="C17" s="75">
        <f>SUM(C18:C19)</f>
        <v>0</v>
      </c>
      <c r="D17" s="75">
        <f>SUM(D18:D19)</f>
        <v>0</v>
      </c>
      <c r="E17" s="87"/>
    </row>
    <row r="18" spans="1:6" s="3" customFormat="1" x14ac:dyDescent="0.2">
      <c r="A18" s="89" t="s">
        <v>87</v>
      </c>
      <c r="B18" s="89" t="s">
        <v>61</v>
      </c>
      <c r="C18" s="4"/>
      <c r="D18" s="205"/>
      <c r="E18" s="87"/>
    </row>
    <row r="19" spans="1:6" s="3" customFormat="1" x14ac:dyDescent="0.2">
      <c r="A19" s="89" t="s">
        <v>88</v>
      </c>
      <c r="B19" s="89" t="s">
        <v>62</v>
      </c>
      <c r="C19" s="4"/>
      <c r="D19" s="205"/>
      <c r="E19" s="87"/>
    </row>
    <row r="20" spans="1:6" s="3" customFormat="1" x14ac:dyDescent="0.2">
      <c r="A20" s="80" t="s">
        <v>33</v>
      </c>
      <c r="B20" s="80" t="s">
        <v>2</v>
      </c>
      <c r="C20" s="75">
        <f>SUM(C21:C26,C31)</f>
        <v>0</v>
      </c>
      <c r="D20" s="75">
        <f>SUM(D21:D26,D31)</f>
        <v>0</v>
      </c>
      <c r="E20" s="206"/>
      <c r="F20" s="207"/>
    </row>
    <row r="21" spans="1:6" s="210" customFormat="1" ht="30" x14ac:dyDescent="0.2">
      <c r="A21" s="89" t="s">
        <v>12</v>
      </c>
      <c r="B21" s="89" t="s">
        <v>233</v>
      </c>
      <c r="C21" s="208"/>
      <c r="D21" s="34"/>
      <c r="E21" s="209"/>
    </row>
    <row r="22" spans="1:6" s="210" customFormat="1" x14ac:dyDescent="0.2">
      <c r="A22" s="89" t="s">
        <v>13</v>
      </c>
      <c r="B22" s="89" t="s">
        <v>14</v>
      </c>
      <c r="C22" s="208"/>
      <c r="D22" s="35"/>
      <c r="E22" s="209"/>
    </row>
    <row r="23" spans="1:6" s="210" customFormat="1" ht="30" x14ac:dyDescent="0.2">
      <c r="A23" s="89" t="s">
        <v>264</v>
      </c>
      <c r="B23" s="89" t="s">
        <v>22</v>
      </c>
      <c r="C23" s="208"/>
      <c r="D23" s="36"/>
      <c r="E23" s="209"/>
    </row>
    <row r="24" spans="1:6" s="210" customFormat="1" ht="16.5" customHeight="1" x14ac:dyDescent="0.2">
      <c r="A24" s="89" t="s">
        <v>265</v>
      </c>
      <c r="B24" s="89" t="s">
        <v>15</v>
      </c>
      <c r="C24" s="208"/>
      <c r="D24" s="36"/>
      <c r="E24" s="209"/>
    </row>
    <row r="25" spans="1:6" s="210" customFormat="1" ht="16.5" customHeight="1" x14ac:dyDescent="0.2">
      <c r="A25" s="89" t="s">
        <v>266</v>
      </c>
      <c r="B25" s="89" t="s">
        <v>16</v>
      </c>
      <c r="C25" s="208"/>
      <c r="D25" s="36"/>
      <c r="E25" s="209"/>
    </row>
    <row r="26" spans="1:6" s="210" customFormat="1" ht="16.5" customHeight="1" x14ac:dyDescent="0.2">
      <c r="A26" s="89" t="s">
        <v>267</v>
      </c>
      <c r="B26" s="89" t="s">
        <v>17</v>
      </c>
      <c r="C26" s="75">
        <f>SUM(C27:C30)</f>
        <v>0</v>
      </c>
      <c r="D26" s="75">
        <f>SUM(D27:D30)</f>
        <v>0</v>
      </c>
      <c r="E26" s="209"/>
    </row>
    <row r="27" spans="1:6" s="210" customFormat="1" ht="16.5" customHeight="1" x14ac:dyDescent="0.2">
      <c r="A27" s="211" t="s">
        <v>268</v>
      </c>
      <c r="B27" s="211" t="s">
        <v>18</v>
      </c>
      <c r="C27" s="208"/>
      <c r="D27" s="36"/>
      <c r="E27" s="209"/>
    </row>
    <row r="28" spans="1:6" s="210" customFormat="1" ht="16.5" customHeight="1" x14ac:dyDescent="0.2">
      <c r="A28" s="211" t="s">
        <v>269</v>
      </c>
      <c r="B28" s="211" t="s">
        <v>19</v>
      </c>
      <c r="C28" s="208"/>
      <c r="D28" s="36"/>
      <c r="E28" s="209"/>
    </row>
    <row r="29" spans="1:6" s="210" customFormat="1" ht="16.5" customHeight="1" x14ac:dyDescent="0.2">
      <c r="A29" s="211" t="s">
        <v>270</v>
      </c>
      <c r="B29" s="211" t="s">
        <v>20</v>
      </c>
      <c r="C29" s="208"/>
      <c r="D29" s="36"/>
      <c r="E29" s="209"/>
    </row>
    <row r="30" spans="1:6" s="210" customFormat="1" ht="16.5" customHeight="1" x14ac:dyDescent="0.2">
      <c r="A30" s="211" t="s">
        <v>271</v>
      </c>
      <c r="B30" s="211" t="s">
        <v>23</v>
      </c>
      <c r="C30" s="208"/>
      <c r="D30" s="37"/>
      <c r="E30" s="209"/>
    </row>
    <row r="31" spans="1:6" s="210" customFormat="1" ht="16.5" customHeight="1" x14ac:dyDescent="0.2">
      <c r="A31" s="89" t="s">
        <v>272</v>
      </c>
      <c r="B31" s="89" t="s">
        <v>21</v>
      </c>
      <c r="C31" s="208"/>
      <c r="D31" s="37"/>
      <c r="E31" s="209"/>
    </row>
    <row r="32" spans="1:6" s="3" customFormat="1" ht="16.5" customHeight="1" x14ac:dyDescent="0.2">
      <c r="A32" s="80" t="s">
        <v>34</v>
      </c>
      <c r="B32" s="80" t="s">
        <v>3</v>
      </c>
      <c r="C32" s="4"/>
      <c r="D32" s="205"/>
      <c r="E32" s="206"/>
    </row>
    <row r="33" spans="1:5" s="3" customFormat="1" ht="16.5" customHeight="1" x14ac:dyDescent="0.2">
      <c r="A33" s="80" t="s">
        <v>35</v>
      </c>
      <c r="B33" s="80" t="s">
        <v>4</v>
      </c>
      <c r="C33" s="4"/>
      <c r="D33" s="205"/>
      <c r="E33" s="87"/>
    </row>
    <row r="34" spans="1:5" s="3" customFormat="1" ht="16.5" customHeight="1" x14ac:dyDescent="0.2">
      <c r="A34" s="80" t="s">
        <v>36</v>
      </c>
      <c r="B34" s="80" t="s">
        <v>5</v>
      </c>
      <c r="C34" s="4"/>
      <c r="D34" s="205"/>
      <c r="E34" s="87"/>
    </row>
    <row r="35" spans="1:5" s="3" customFormat="1" x14ac:dyDescent="0.2">
      <c r="A35" s="80" t="s">
        <v>37</v>
      </c>
      <c r="B35" s="80" t="s">
        <v>63</v>
      </c>
      <c r="C35" s="75">
        <f>SUM(C36:C37)</f>
        <v>0</v>
      </c>
      <c r="D35" s="75">
        <f>SUM(D36:D37)</f>
        <v>0</v>
      </c>
      <c r="E35" s="87"/>
    </row>
    <row r="36" spans="1:5" s="3" customFormat="1" ht="16.5" customHeight="1" x14ac:dyDescent="0.2">
      <c r="A36" s="89" t="s">
        <v>273</v>
      </c>
      <c r="B36" s="89" t="s">
        <v>56</v>
      </c>
      <c r="C36" s="4"/>
      <c r="D36" s="205"/>
      <c r="E36" s="87"/>
    </row>
    <row r="37" spans="1:5" s="3" customFormat="1" ht="16.5" customHeight="1" x14ac:dyDescent="0.2">
      <c r="A37" s="89" t="s">
        <v>274</v>
      </c>
      <c r="B37" s="89" t="s">
        <v>55</v>
      </c>
      <c r="C37" s="4"/>
      <c r="D37" s="205"/>
      <c r="E37" s="87"/>
    </row>
    <row r="38" spans="1:5" s="3" customFormat="1" ht="16.5" customHeight="1" x14ac:dyDescent="0.2">
      <c r="A38" s="80" t="s">
        <v>38</v>
      </c>
      <c r="B38" s="80" t="s">
        <v>49</v>
      </c>
      <c r="C38" s="4"/>
      <c r="D38" s="205"/>
      <c r="E38" s="87"/>
    </row>
    <row r="39" spans="1:5" s="3" customFormat="1" ht="16.5" customHeight="1" x14ac:dyDescent="0.2">
      <c r="A39" s="80" t="s">
        <v>39</v>
      </c>
      <c r="B39" s="80" t="s">
        <v>362</v>
      </c>
      <c r="C39" s="75">
        <f>SUM(C40:C45)</f>
        <v>0</v>
      </c>
      <c r="D39" s="75">
        <f>SUM(D40:D45)</f>
        <v>0</v>
      </c>
      <c r="E39" s="87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05"/>
      <c r="E40" s="87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05"/>
      <c r="E41" s="87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05"/>
      <c r="E42" s="87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05"/>
      <c r="E43" s="87"/>
    </row>
    <row r="44" spans="1:5" s="3" customFormat="1" ht="16.5" customHeight="1" x14ac:dyDescent="0.2">
      <c r="A44" s="17" t="s">
        <v>333</v>
      </c>
      <c r="B44" s="17" t="s">
        <v>428</v>
      </c>
      <c r="C44" s="4"/>
      <c r="D44" s="205"/>
      <c r="E44" s="87"/>
    </row>
    <row r="45" spans="1:5" s="3" customFormat="1" ht="16.5" customHeight="1" x14ac:dyDescent="0.2">
      <c r="A45" s="17" t="s">
        <v>429</v>
      </c>
      <c r="B45" s="17" t="s">
        <v>329</v>
      </c>
      <c r="C45" s="4"/>
      <c r="D45" s="205"/>
      <c r="E45" s="87"/>
    </row>
    <row r="46" spans="1:5" s="3" customFormat="1" ht="30" x14ac:dyDescent="0.2">
      <c r="A46" s="80" t="s">
        <v>40</v>
      </c>
      <c r="B46" s="80" t="s">
        <v>28</v>
      </c>
      <c r="C46" s="4"/>
      <c r="D46" s="205"/>
      <c r="E46" s="87"/>
    </row>
    <row r="47" spans="1:5" s="3" customFormat="1" ht="16.5" customHeight="1" x14ac:dyDescent="0.2">
      <c r="A47" s="80" t="s">
        <v>41</v>
      </c>
      <c r="B47" s="80" t="s">
        <v>24</v>
      </c>
      <c r="C47" s="4"/>
      <c r="D47" s="205"/>
      <c r="E47" s="87"/>
    </row>
    <row r="48" spans="1:5" s="3" customFormat="1" ht="16.5" customHeight="1" x14ac:dyDescent="0.2">
      <c r="A48" s="80" t="s">
        <v>42</v>
      </c>
      <c r="B48" s="80" t="s">
        <v>25</v>
      </c>
      <c r="C48" s="4"/>
      <c r="D48" s="205"/>
      <c r="E48" s="87"/>
    </row>
    <row r="49" spans="1:6" s="3" customFormat="1" ht="16.5" customHeight="1" x14ac:dyDescent="0.2">
      <c r="A49" s="80" t="s">
        <v>43</v>
      </c>
      <c r="B49" s="80" t="s">
        <v>26</v>
      </c>
      <c r="C49" s="4"/>
      <c r="D49" s="205"/>
      <c r="E49" s="87"/>
    </row>
    <row r="50" spans="1:6" s="3" customFormat="1" ht="16.5" customHeight="1" x14ac:dyDescent="0.2">
      <c r="A50" s="80" t="s">
        <v>44</v>
      </c>
      <c r="B50" s="80" t="s">
        <v>363</v>
      </c>
      <c r="C50" s="75">
        <f>SUM(C51:C53)</f>
        <v>0</v>
      </c>
      <c r="D50" s="75">
        <f>SUM(D51:D53)</f>
        <v>0</v>
      </c>
      <c r="E50" s="87"/>
    </row>
    <row r="51" spans="1:6" s="3" customFormat="1" ht="16.5" customHeight="1" x14ac:dyDescent="0.2">
      <c r="A51" s="89" t="s">
        <v>338</v>
      </c>
      <c r="B51" s="89" t="s">
        <v>341</v>
      </c>
      <c r="C51" s="4"/>
      <c r="D51" s="205"/>
      <c r="E51" s="87"/>
    </row>
    <row r="52" spans="1:6" s="3" customFormat="1" ht="16.5" customHeight="1" x14ac:dyDescent="0.2">
      <c r="A52" s="89" t="s">
        <v>339</v>
      </c>
      <c r="B52" s="89" t="s">
        <v>340</v>
      </c>
      <c r="C52" s="4"/>
      <c r="D52" s="205"/>
      <c r="E52" s="87"/>
    </row>
    <row r="53" spans="1:6" s="3" customFormat="1" ht="16.5" customHeight="1" x14ac:dyDescent="0.2">
      <c r="A53" s="89" t="s">
        <v>342</v>
      </c>
      <c r="B53" s="89" t="s">
        <v>343</v>
      </c>
      <c r="C53" s="4"/>
      <c r="D53" s="205"/>
      <c r="E53" s="87"/>
    </row>
    <row r="54" spans="1:6" s="3" customFormat="1" x14ac:dyDescent="0.2">
      <c r="A54" s="80" t="s">
        <v>45</v>
      </c>
      <c r="B54" s="80" t="s">
        <v>29</v>
      </c>
      <c r="C54" s="4"/>
      <c r="D54" s="205"/>
      <c r="E54" s="87"/>
    </row>
    <row r="55" spans="1:6" s="3" customFormat="1" ht="16.5" customHeight="1" x14ac:dyDescent="0.2">
      <c r="A55" s="80" t="s">
        <v>46</v>
      </c>
      <c r="B55" s="80" t="s">
        <v>6</v>
      </c>
      <c r="C55" s="4"/>
      <c r="D55" s="205"/>
      <c r="E55" s="206"/>
      <c r="F55" s="207"/>
    </row>
    <row r="56" spans="1:6" s="3" customFormat="1" ht="30" x14ac:dyDescent="0.2">
      <c r="A56" s="79">
        <v>1.3</v>
      </c>
      <c r="B56" s="79" t="s">
        <v>367</v>
      </c>
      <c r="C56" s="76">
        <f>SUM(C57:C58)</f>
        <v>0</v>
      </c>
      <c r="D56" s="76">
        <f>SUM(D57:D58)</f>
        <v>0</v>
      </c>
      <c r="E56" s="206"/>
      <c r="F56" s="207"/>
    </row>
    <row r="57" spans="1:6" s="3" customFormat="1" ht="30" x14ac:dyDescent="0.2">
      <c r="A57" s="80" t="s">
        <v>50</v>
      </c>
      <c r="B57" s="80" t="s">
        <v>48</v>
      </c>
      <c r="C57" s="4"/>
      <c r="D57" s="205"/>
      <c r="E57" s="206"/>
      <c r="F57" s="207"/>
    </row>
    <row r="58" spans="1:6" s="3" customFormat="1" ht="16.5" customHeight="1" x14ac:dyDescent="0.2">
      <c r="A58" s="80" t="s">
        <v>51</v>
      </c>
      <c r="B58" s="80" t="s">
        <v>47</v>
      </c>
      <c r="C58" s="4"/>
      <c r="D58" s="205"/>
      <c r="E58" s="206"/>
      <c r="F58" s="207"/>
    </row>
    <row r="59" spans="1:6" s="3" customFormat="1" x14ac:dyDescent="0.2">
      <c r="A59" s="79">
        <v>1.4</v>
      </c>
      <c r="B59" s="79" t="s">
        <v>369</v>
      </c>
      <c r="C59" s="4"/>
      <c r="D59" s="205"/>
      <c r="E59" s="206"/>
      <c r="F59" s="207"/>
    </row>
    <row r="60" spans="1:6" s="210" customFormat="1" x14ac:dyDescent="0.2">
      <c r="A60" s="79">
        <v>1.5</v>
      </c>
      <c r="B60" s="79" t="s">
        <v>7</v>
      </c>
      <c r="C60" s="208"/>
      <c r="D60" s="36"/>
      <c r="E60" s="209"/>
    </row>
    <row r="61" spans="1:6" s="210" customFormat="1" x14ac:dyDescent="0.3">
      <c r="A61" s="79">
        <v>1.6</v>
      </c>
      <c r="B61" s="40" t="s">
        <v>8</v>
      </c>
      <c r="C61" s="77">
        <f>SUM(C62:C66)</f>
        <v>0</v>
      </c>
      <c r="D61" s="78">
        <f>SUM(D62:D66)</f>
        <v>0</v>
      </c>
      <c r="E61" s="209"/>
    </row>
    <row r="62" spans="1:6" s="210" customFormat="1" x14ac:dyDescent="0.2">
      <c r="A62" s="80" t="s">
        <v>280</v>
      </c>
      <c r="B62" s="41" t="s">
        <v>52</v>
      </c>
      <c r="C62" s="208"/>
      <c r="D62" s="36"/>
      <c r="E62" s="209"/>
    </row>
    <row r="63" spans="1:6" s="210" customFormat="1" ht="30" x14ac:dyDescent="0.2">
      <c r="A63" s="80" t="s">
        <v>281</v>
      </c>
      <c r="B63" s="41" t="s">
        <v>54</v>
      </c>
      <c r="C63" s="208"/>
      <c r="D63" s="36"/>
      <c r="E63" s="209"/>
    </row>
    <row r="64" spans="1:6" s="210" customFormat="1" x14ac:dyDescent="0.2">
      <c r="A64" s="80" t="s">
        <v>282</v>
      </c>
      <c r="B64" s="41" t="s">
        <v>53</v>
      </c>
      <c r="C64" s="36"/>
      <c r="D64" s="36"/>
      <c r="E64" s="209"/>
    </row>
    <row r="65" spans="1:5" s="210" customFormat="1" x14ac:dyDescent="0.2">
      <c r="A65" s="80" t="s">
        <v>283</v>
      </c>
      <c r="B65" s="41" t="s">
        <v>27</v>
      </c>
      <c r="C65" s="208"/>
      <c r="D65" s="36"/>
      <c r="E65" s="209"/>
    </row>
    <row r="66" spans="1:5" s="210" customFormat="1" x14ac:dyDescent="0.2">
      <c r="A66" s="80" t="s">
        <v>309</v>
      </c>
      <c r="B66" s="41" t="s">
        <v>310</v>
      </c>
      <c r="C66" s="208"/>
      <c r="D66" s="36"/>
      <c r="E66" s="209"/>
    </row>
    <row r="67" spans="1:5" x14ac:dyDescent="0.3">
      <c r="A67" s="203">
        <v>2</v>
      </c>
      <c r="B67" s="203" t="s">
        <v>364</v>
      </c>
      <c r="C67" s="212"/>
      <c r="D67" s="77">
        <f>SUM(D68:D74)</f>
        <v>0</v>
      </c>
      <c r="E67" s="88"/>
    </row>
    <row r="68" spans="1:5" x14ac:dyDescent="0.3">
      <c r="A68" s="90">
        <v>2.1</v>
      </c>
      <c r="B68" s="213" t="s">
        <v>89</v>
      </c>
      <c r="C68" s="214"/>
      <c r="D68" s="22"/>
      <c r="E68" s="88"/>
    </row>
    <row r="69" spans="1:5" x14ac:dyDescent="0.3">
      <c r="A69" s="90">
        <v>2.2000000000000002</v>
      </c>
      <c r="B69" s="213" t="s">
        <v>365</v>
      </c>
      <c r="C69" s="214"/>
      <c r="D69" s="22"/>
      <c r="E69" s="88"/>
    </row>
    <row r="70" spans="1:5" x14ac:dyDescent="0.3">
      <c r="A70" s="90">
        <v>2.2999999999999998</v>
      </c>
      <c r="B70" s="213" t="s">
        <v>93</v>
      </c>
      <c r="C70" s="214"/>
      <c r="D70" s="22"/>
      <c r="E70" s="88"/>
    </row>
    <row r="71" spans="1:5" x14ac:dyDescent="0.3">
      <c r="A71" s="90">
        <v>2.4</v>
      </c>
      <c r="B71" s="213" t="s">
        <v>92</v>
      </c>
      <c r="C71" s="214"/>
      <c r="D71" s="22"/>
      <c r="E71" s="88"/>
    </row>
    <row r="72" spans="1:5" x14ac:dyDescent="0.3">
      <c r="A72" s="90">
        <v>2.5</v>
      </c>
      <c r="B72" s="213" t="s">
        <v>366</v>
      </c>
      <c r="C72" s="214"/>
      <c r="D72" s="22"/>
      <c r="E72" s="88"/>
    </row>
    <row r="73" spans="1:5" x14ac:dyDescent="0.3">
      <c r="A73" s="90">
        <v>2.6</v>
      </c>
      <c r="B73" s="213" t="s">
        <v>90</v>
      </c>
      <c r="C73" s="214"/>
      <c r="D73" s="22"/>
      <c r="E73" s="88"/>
    </row>
    <row r="74" spans="1:5" x14ac:dyDescent="0.3">
      <c r="A74" s="90">
        <v>2.7</v>
      </c>
      <c r="B74" s="213" t="s">
        <v>91</v>
      </c>
      <c r="C74" s="215"/>
      <c r="D74" s="22"/>
      <c r="E74" s="88"/>
    </row>
    <row r="75" spans="1:5" x14ac:dyDescent="0.3">
      <c r="A75" s="203">
        <v>3</v>
      </c>
      <c r="B75" s="203" t="s">
        <v>388</v>
      </c>
      <c r="C75" s="77"/>
      <c r="D75" s="22"/>
      <c r="E75" s="88"/>
    </row>
    <row r="76" spans="1:5" x14ac:dyDescent="0.3">
      <c r="A76" s="203">
        <v>4</v>
      </c>
      <c r="B76" s="203" t="s">
        <v>235</v>
      </c>
      <c r="C76" s="77"/>
      <c r="D76" s="77">
        <f>SUM(D77:D78)</f>
        <v>0</v>
      </c>
      <c r="E76" s="88"/>
    </row>
    <row r="77" spans="1:5" x14ac:dyDescent="0.3">
      <c r="A77" s="90">
        <v>4.0999999999999996</v>
      </c>
      <c r="B77" s="90" t="s">
        <v>236</v>
      </c>
      <c r="C77" s="214"/>
      <c r="D77" s="8"/>
      <c r="E77" s="88"/>
    </row>
    <row r="78" spans="1:5" x14ac:dyDescent="0.3">
      <c r="A78" s="90">
        <v>4.2</v>
      </c>
      <c r="B78" s="90" t="s">
        <v>237</v>
      </c>
      <c r="C78" s="215"/>
      <c r="D78" s="8"/>
      <c r="E78" s="88"/>
    </row>
    <row r="79" spans="1:5" x14ac:dyDescent="0.3">
      <c r="A79" s="203">
        <v>5</v>
      </c>
      <c r="B79" s="203" t="s">
        <v>262</v>
      </c>
      <c r="C79" s="229"/>
      <c r="D79" s="215"/>
      <c r="E79" s="88"/>
    </row>
    <row r="80" spans="1:5" x14ac:dyDescent="0.3">
      <c r="B80" s="39"/>
    </row>
    <row r="81" spans="1:9" x14ac:dyDescent="0.3">
      <c r="A81" s="582" t="s">
        <v>430</v>
      </c>
      <c r="B81" s="582"/>
      <c r="C81" s="582"/>
      <c r="D81" s="582"/>
      <c r="E81" s="5"/>
    </row>
    <row r="82" spans="1:9" x14ac:dyDescent="0.3">
      <c r="B82" s="39"/>
    </row>
    <row r="83" spans="1:9" s="23" customFormat="1" ht="12.75" x14ac:dyDescent="0.2"/>
    <row r="84" spans="1:9" x14ac:dyDescent="0.3">
      <c r="A84" s="61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1" t="s">
        <v>385</v>
      </c>
      <c r="D87" s="12"/>
      <c r="E87"/>
      <c r="F87"/>
      <c r="G87"/>
      <c r="H87"/>
      <c r="I87"/>
    </row>
    <row r="88" spans="1:9" x14ac:dyDescent="0.3">
      <c r="A88"/>
      <c r="B88" s="2" t="s">
        <v>386</v>
      </c>
      <c r="D88" s="12"/>
      <c r="E88"/>
      <c r="F88"/>
      <c r="G88"/>
      <c r="H88"/>
      <c r="I88"/>
    </row>
    <row r="89" spans="1:9" customFormat="1" ht="12.75" x14ac:dyDescent="0.2">
      <c r="B89" s="58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9"/>
  <sheetViews>
    <sheetView showGridLines="0" view="pageBreakPreview" topLeftCell="A43" zoomScaleSheetLayoutView="100" workbookViewId="0">
      <selection activeCell="B49" sqref="B49:B67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" style="21" customWidth="1"/>
    <col min="5" max="16384" width="9.140625" style="21"/>
  </cols>
  <sheetData>
    <row r="1" spans="1:11" x14ac:dyDescent="0.3">
      <c r="A1" s="66" t="s">
        <v>285</v>
      </c>
      <c r="B1" s="106"/>
      <c r="C1" s="579" t="s">
        <v>97</v>
      </c>
      <c r="D1" s="579"/>
    </row>
    <row r="2" spans="1:11" x14ac:dyDescent="0.3">
      <c r="A2" s="68" t="s">
        <v>128</v>
      </c>
      <c r="B2" s="106"/>
      <c r="C2" s="577" t="str">
        <f>'ფორმა N1'!K2</f>
        <v>09/22/2020-10/12/2020</v>
      </c>
      <c r="D2" s="578"/>
    </row>
    <row r="3" spans="1:11" x14ac:dyDescent="0.3">
      <c r="A3" s="68"/>
      <c r="B3" s="106"/>
      <c r="C3" s="280"/>
      <c r="D3" s="280"/>
    </row>
    <row r="4" spans="1:11" s="2" customFormat="1" x14ac:dyDescent="0.3">
      <c r="A4" s="69" t="s">
        <v>257</v>
      </c>
      <c r="B4" s="69"/>
      <c r="C4" s="68"/>
      <c r="D4" s="68"/>
      <c r="K4" s="21"/>
    </row>
    <row r="5" spans="1:11" s="2" customFormat="1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103"/>
      <c r="C5" s="53"/>
      <c r="D5" s="53"/>
    </row>
    <row r="6" spans="1:11" s="2" customFormat="1" x14ac:dyDescent="0.3">
      <c r="A6" s="69"/>
      <c r="B6" s="69"/>
      <c r="C6" s="68"/>
      <c r="D6" s="68"/>
    </row>
    <row r="7" spans="1:11" s="6" customFormat="1" x14ac:dyDescent="0.3">
      <c r="A7" s="279"/>
      <c r="B7" s="279"/>
      <c r="C7" s="70"/>
      <c r="D7" s="70"/>
    </row>
    <row r="8" spans="1:11" s="6" customFormat="1" ht="30" x14ac:dyDescent="0.3">
      <c r="A8" s="98" t="s">
        <v>64</v>
      </c>
      <c r="B8" s="71" t="s">
        <v>11</v>
      </c>
      <c r="C8" s="71" t="s">
        <v>10</v>
      </c>
      <c r="D8" s="71" t="s">
        <v>9</v>
      </c>
    </row>
    <row r="9" spans="1:11" s="9" customFormat="1" ht="18" x14ac:dyDescent="0.2">
      <c r="A9" s="13">
        <v>1</v>
      </c>
      <c r="B9" s="13" t="s">
        <v>57</v>
      </c>
      <c r="C9" s="74">
        <f>SUM(C10,C14,C54,C57,C58,C59,C76)</f>
        <v>981575.2300000001</v>
      </c>
      <c r="D9" s="359">
        <f>SUM(D10,D14,D54,D57,D58,D59,D65,D72,D73)</f>
        <v>1277416.5899999999</v>
      </c>
    </row>
    <row r="10" spans="1:11" s="9" customFormat="1" ht="18" x14ac:dyDescent="0.2">
      <c r="A10" s="14">
        <v>1.1000000000000001</v>
      </c>
      <c r="B10" s="14" t="s">
        <v>58</v>
      </c>
      <c r="C10" s="76">
        <f>SUM(C11:C13)</f>
        <v>14694.33</v>
      </c>
      <c r="D10" s="76">
        <f>SUM(D11:D13)</f>
        <v>14694.33</v>
      </c>
    </row>
    <row r="11" spans="1:11" s="9" customFormat="1" ht="16.5" customHeight="1" x14ac:dyDescent="0.2">
      <c r="A11" s="16" t="s">
        <v>30</v>
      </c>
      <c r="B11" s="16" t="s">
        <v>59</v>
      </c>
      <c r="C11" s="607">
        <v>14694.33</v>
      </c>
      <c r="D11" s="607">
        <v>14694.33</v>
      </c>
    </row>
    <row r="12" spans="1:11" ht="16.5" customHeight="1" x14ac:dyDescent="0.3">
      <c r="A12" s="16" t="s">
        <v>31</v>
      </c>
      <c r="B12" s="16" t="s">
        <v>0</v>
      </c>
      <c r="C12" s="608"/>
      <c r="D12" s="609"/>
    </row>
    <row r="13" spans="1:11" ht="16.5" customHeight="1" x14ac:dyDescent="0.3">
      <c r="A13" s="309" t="s">
        <v>446</v>
      </c>
      <c r="B13" s="310" t="s">
        <v>448</v>
      </c>
      <c r="C13" s="403"/>
      <c r="D13" s="403"/>
    </row>
    <row r="14" spans="1:11" x14ac:dyDescent="0.3">
      <c r="A14" s="14">
        <v>1.2</v>
      </c>
      <c r="B14" s="14" t="s">
        <v>60</v>
      </c>
      <c r="C14" s="610">
        <f>SUM(C15,C18,C30:C33,C36,C37,C44,C45,C46,C47,C48,C52,C53)</f>
        <v>963215.60000000009</v>
      </c>
      <c r="D14" s="610">
        <f>SUM(D15,D18,D30:D33,D36,D37,D44,D45,D46,D47,D48,D52,D53)</f>
        <v>1239071.3399999999</v>
      </c>
    </row>
    <row r="15" spans="1:11" x14ac:dyDescent="0.3">
      <c r="A15" s="16" t="s">
        <v>32</v>
      </c>
      <c r="B15" s="16" t="s">
        <v>1</v>
      </c>
      <c r="C15" s="611">
        <f>SUM(C16:C17)</f>
        <v>0</v>
      </c>
      <c r="D15" s="611">
        <f>SUM(D16:D17)</f>
        <v>0</v>
      </c>
    </row>
    <row r="16" spans="1:11" ht="17.25" customHeight="1" x14ac:dyDescent="0.3">
      <c r="A16" s="17" t="s">
        <v>87</v>
      </c>
      <c r="B16" s="17" t="s">
        <v>61</v>
      </c>
      <c r="C16" s="565"/>
      <c r="D16" s="612"/>
    </row>
    <row r="17" spans="1:4" ht="17.25" customHeight="1" x14ac:dyDescent="0.3">
      <c r="A17" s="17" t="s">
        <v>88</v>
      </c>
      <c r="B17" s="17" t="s">
        <v>62</v>
      </c>
      <c r="C17" s="565"/>
      <c r="D17" s="612"/>
    </row>
    <row r="18" spans="1:4" x14ac:dyDescent="0.3">
      <c r="A18" s="16" t="s">
        <v>33</v>
      </c>
      <c r="B18" s="16" t="s">
        <v>2</v>
      </c>
      <c r="C18" s="611">
        <f>SUM(C19:C24,C29)</f>
        <v>8478.7900000000009</v>
      </c>
      <c r="D18" s="611">
        <f>SUM(D19:D24,D29)</f>
        <v>7457.0599999999995</v>
      </c>
    </row>
    <row r="19" spans="1:4" ht="30" x14ac:dyDescent="0.3">
      <c r="A19" s="17" t="s">
        <v>12</v>
      </c>
      <c r="B19" s="17" t="s">
        <v>233</v>
      </c>
      <c r="C19" s="33"/>
      <c r="D19" s="34"/>
    </row>
    <row r="20" spans="1:4" x14ac:dyDescent="0.3">
      <c r="A20" s="17" t="s">
        <v>13</v>
      </c>
      <c r="B20" s="17" t="s">
        <v>14</v>
      </c>
      <c r="C20" s="33"/>
      <c r="D20" s="35"/>
    </row>
    <row r="21" spans="1:4" ht="30" x14ac:dyDescent="0.3">
      <c r="A21" s="17" t="s">
        <v>264</v>
      </c>
      <c r="B21" s="17" t="s">
        <v>22</v>
      </c>
      <c r="C21" s="33"/>
      <c r="D21" s="36"/>
    </row>
    <row r="22" spans="1:4" x14ac:dyDescent="0.3">
      <c r="A22" s="17" t="s">
        <v>265</v>
      </c>
      <c r="B22" s="17" t="s">
        <v>15</v>
      </c>
      <c r="C22" s="36">
        <v>4964.37</v>
      </c>
      <c r="D22" s="36">
        <v>3204.24</v>
      </c>
    </row>
    <row r="23" spans="1:4" x14ac:dyDescent="0.3">
      <c r="A23" s="17" t="s">
        <v>266</v>
      </c>
      <c r="B23" s="17" t="s">
        <v>16</v>
      </c>
      <c r="C23" s="33">
        <v>4.8</v>
      </c>
      <c r="D23" s="36">
        <v>0</v>
      </c>
    </row>
    <row r="24" spans="1:4" x14ac:dyDescent="0.3">
      <c r="A24" s="17" t="s">
        <v>267</v>
      </c>
      <c r="B24" s="17" t="s">
        <v>17</v>
      </c>
      <c r="C24" s="613">
        <f>SUM(C25:C28)</f>
        <v>3093.62</v>
      </c>
      <c r="D24" s="613">
        <f>SUM(D25:D28)</f>
        <v>3716.8199999999997</v>
      </c>
    </row>
    <row r="25" spans="1:4" ht="16.5" customHeight="1" x14ac:dyDescent="0.3">
      <c r="A25" s="18" t="s">
        <v>268</v>
      </c>
      <c r="B25" s="18" t="s">
        <v>18</v>
      </c>
      <c r="C25" s="36">
        <v>2183.27</v>
      </c>
      <c r="D25" s="36">
        <v>2565.1799999999998</v>
      </c>
    </row>
    <row r="26" spans="1:4" ht="16.5" customHeight="1" x14ac:dyDescent="0.3">
      <c r="A26" s="18" t="s">
        <v>269</v>
      </c>
      <c r="B26" s="18" t="s">
        <v>19</v>
      </c>
      <c r="C26" s="36">
        <v>800.89</v>
      </c>
      <c r="D26" s="36">
        <v>800.89</v>
      </c>
    </row>
    <row r="27" spans="1:4" ht="16.5" customHeight="1" x14ac:dyDescent="0.3">
      <c r="A27" s="18" t="s">
        <v>270</v>
      </c>
      <c r="B27" s="18" t="s">
        <v>20</v>
      </c>
      <c r="C27" s="36">
        <v>42.96</v>
      </c>
      <c r="D27" s="36">
        <v>284.25</v>
      </c>
    </row>
    <row r="28" spans="1:4" ht="16.5" customHeight="1" x14ac:dyDescent="0.3">
      <c r="A28" s="18" t="s">
        <v>271</v>
      </c>
      <c r="B28" s="18" t="s">
        <v>23</v>
      </c>
      <c r="C28" s="614">
        <v>66.5</v>
      </c>
      <c r="D28" s="614">
        <v>66.5</v>
      </c>
    </row>
    <row r="29" spans="1:4" x14ac:dyDescent="0.3">
      <c r="A29" s="17" t="s">
        <v>272</v>
      </c>
      <c r="B29" s="17" t="s">
        <v>21</v>
      </c>
      <c r="C29" s="614">
        <v>416</v>
      </c>
      <c r="D29" s="614">
        <v>536</v>
      </c>
    </row>
    <row r="30" spans="1:4" x14ac:dyDescent="0.3">
      <c r="A30" s="16" t="s">
        <v>34</v>
      </c>
      <c r="B30" s="16" t="s">
        <v>3</v>
      </c>
      <c r="C30" s="615">
        <v>150</v>
      </c>
      <c r="D30" s="615">
        <v>150</v>
      </c>
    </row>
    <row r="31" spans="1:4" x14ac:dyDescent="0.3">
      <c r="A31" s="16" t="s">
        <v>35</v>
      </c>
      <c r="B31" s="16" t="s">
        <v>4</v>
      </c>
      <c r="C31" s="608"/>
      <c r="D31" s="609"/>
    </row>
    <row r="32" spans="1:4" x14ac:dyDescent="0.3">
      <c r="A32" s="16" t="s">
        <v>36</v>
      </c>
      <c r="B32" s="16" t="s">
        <v>5</v>
      </c>
      <c r="C32" s="608"/>
      <c r="D32" s="609"/>
    </row>
    <row r="33" spans="1:4" x14ac:dyDescent="0.3">
      <c r="A33" s="16" t="s">
        <v>37</v>
      </c>
      <c r="B33" s="16" t="s">
        <v>63</v>
      </c>
      <c r="C33" s="611">
        <f>SUM(C34:C35)</f>
        <v>1507.79</v>
      </c>
      <c r="D33" s="611">
        <f>SUM(D34:D35)</f>
        <v>150</v>
      </c>
    </row>
    <row r="34" spans="1:4" x14ac:dyDescent="0.3">
      <c r="A34" s="17" t="s">
        <v>273</v>
      </c>
      <c r="B34" s="17" t="s">
        <v>56</v>
      </c>
      <c r="C34" s="608">
        <f>1357.79+150</f>
        <v>1507.79</v>
      </c>
      <c r="D34" s="615">
        <v>150</v>
      </c>
    </row>
    <row r="35" spans="1:4" x14ac:dyDescent="0.3">
      <c r="A35" s="17" t="s">
        <v>274</v>
      </c>
      <c r="B35" s="17" t="s">
        <v>55</v>
      </c>
      <c r="C35" s="608"/>
      <c r="D35" s="609"/>
    </row>
    <row r="36" spans="1:4" x14ac:dyDescent="0.3">
      <c r="A36" s="16" t="s">
        <v>38</v>
      </c>
      <c r="B36" s="16" t="s">
        <v>49</v>
      </c>
      <c r="C36" s="608"/>
      <c r="D36" s="609"/>
    </row>
    <row r="37" spans="1:4" x14ac:dyDescent="0.3">
      <c r="A37" s="16" t="s">
        <v>39</v>
      </c>
      <c r="B37" s="16" t="s">
        <v>326</v>
      </c>
      <c r="C37" s="616">
        <f>SUM(C38:C43)</f>
        <v>816514.37000000011</v>
      </c>
      <c r="D37" s="616">
        <f>SUM(D38:D43)</f>
        <v>1094669.6300000001</v>
      </c>
    </row>
    <row r="38" spans="1:4" x14ac:dyDescent="0.3">
      <c r="A38" s="17" t="s">
        <v>323</v>
      </c>
      <c r="B38" s="17" t="s">
        <v>327</v>
      </c>
      <c r="C38" s="607">
        <v>246575</v>
      </c>
      <c r="D38" s="607">
        <v>446504.83</v>
      </c>
    </row>
    <row r="39" spans="1:4" x14ac:dyDescent="0.3">
      <c r="A39" s="17" t="s">
        <v>324</v>
      </c>
      <c r="B39" s="17" t="s">
        <v>328</v>
      </c>
      <c r="C39" s="608">
        <v>0</v>
      </c>
      <c r="D39" s="608">
        <v>4000</v>
      </c>
    </row>
    <row r="40" spans="1:4" x14ac:dyDescent="0.3">
      <c r="A40" s="17" t="s">
        <v>325</v>
      </c>
      <c r="B40" s="17" t="s">
        <v>331</v>
      </c>
      <c r="C40" s="615">
        <v>188969.56</v>
      </c>
      <c r="D40" s="615">
        <v>228997.5</v>
      </c>
    </row>
    <row r="41" spans="1:4" x14ac:dyDescent="0.3">
      <c r="A41" s="17" t="s">
        <v>330</v>
      </c>
      <c r="B41" s="17" t="s">
        <v>332</v>
      </c>
      <c r="C41" s="615">
        <v>2200</v>
      </c>
      <c r="D41" s="615">
        <v>3700</v>
      </c>
    </row>
    <row r="42" spans="1:4" x14ac:dyDescent="0.3">
      <c r="A42" s="17" t="s">
        <v>333</v>
      </c>
      <c r="B42" s="17" t="s">
        <v>428</v>
      </c>
      <c r="C42" s="615">
        <v>114252.97</v>
      </c>
      <c r="D42" s="615">
        <f>1026+209272.32+450</f>
        <v>210748.32</v>
      </c>
    </row>
    <row r="43" spans="1:4" x14ac:dyDescent="0.3">
      <c r="A43" s="17" t="s">
        <v>429</v>
      </c>
      <c r="B43" s="17" t="s">
        <v>329</v>
      </c>
      <c r="C43" s="615">
        <v>264516.84000000003</v>
      </c>
      <c r="D43" s="615">
        <f>156898.32+43820.66</f>
        <v>200718.98</v>
      </c>
    </row>
    <row r="44" spans="1:4" ht="30" x14ac:dyDescent="0.3">
      <c r="A44" s="16" t="s">
        <v>40</v>
      </c>
      <c r="B44" s="16" t="s">
        <v>28</v>
      </c>
      <c r="C44" s="615">
        <v>9371.4</v>
      </c>
      <c r="D44" s="615">
        <v>9371.4</v>
      </c>
    </row>
    <row r="45" spans="1:4" x14ac:dyDescent="0.3">
      <c r="A45" s="16" t="s">
        <v>41</v>
      </c>
      <c r="B45" s="16" t="s">
        <v>24</v>
      </c>
      <c r="C45" s="609">
        <v>1125</v>
      </c>
      <c r="D45" s="609">
        <v>1125</v>
      </c>
    </row>
    <row r="46" spans="1:4" x14ac:dyDescent="0.3">
      <c r="A46" s="16" t="s">
        <v>42</v>
      </c>
      <c r="B46" s="16" t="s">
        <v>25</v>
      </c>
      <c r="C46" s="608"/>
      <c r="D46" s="609"/>
    </row>
    <row r="47" spans="1:4" x14ac:dyDescent="0.3">
      <c r="A47" s="16" t="s">
        <v>43</v>
      </c>
      <c r="B47" s="16" t="s">
        <v>26</v>
      </c>
      <c r="C47" s="609">
        <v>4920</v>
      </c>
      <c r="D47" s="609">
        <v>5000</v>
      </c>
    </row>
    <row r="48" spans="1:4" x14ac:dyDescent="0.3">
      <c r="A48" s="16" t="s">
        <v>44</v>
      </c>
      <c r="B48" s="16" t="s">
        <v>279</v>
      </c>
      <c r="C48" s="611">
        <f>SUM(C49:C51)</f>
        <v>84941.37</v>
      </c>
      <c r="D48" s="611">
        <f>SUM(D49:D51)</f>
        <v>84941.37</v>
      </c>
    </row>
    <row r="49" spans="1:4" x14ac:dyDescent="0.3">
      <c r="A49" s="89" t="s">
        <v>338</v>
      </c>
      <c r="B49" s="89" t="s">
        <v>341</v>
      </c>
      <c r="C49" s="615">
        <v>81941.37</v>
      </c>
      <c r="D49" s="615">
        <v>81941.37</v>
      </c>
    </row>
    <row r="50" spans="1:4" x14ac:dyDescent="0.3">
      <c r="A50" s="89" t="s">
        <v>339</v>
      </c>
      <c r="B50" s="89" t="s">
        <v>340</v>
      </c>
      <c r="C50" s="608">
        <v>3000</v>
      </c>
      <c r="D50" s="608">
        <v>3000</v>
      </c>
    </row>
    <row r="51" spans="1:4" x14ac:dyDescent="0.3">
      <c r="A51" s="89" t="s">
        <v>342</v>
      </c>
      <c r="B51" s="89" t="s">
        <v>343</v>
      </c>
      <c r="C51" s="608"/>
      <c r="D51" s="609"/>
    </row>
    <row r="52" spans="1:4" ht="26.25" customHeight="1" x14ac:dyDescent="0.3">
      <c r="A52" s="16" t="s">
        <v>45</v>
      </c>
      <c r="B52" s="80" t="s">
        <v>29</v>
      </c>
      <c r="C52" s="608"/>
      <c r="D52" s="609"/>
    </row>
    <row r="53" spans="1:4" x14ac:dyDescent="0.3">
      <c r="A53" s="16" t="s">
        <v>46</v>
      </c>
      <c r="B53" s="80" t="s">
        <v>6</v>
      </c>
      <c r="C53" s="615">
        <v>36206.879999999997</v>
      </c>
      <c r="D53" s="615">
        <v>36206.879999999997</v>
      </c>
    </row>
    <row r="54" spans="1:4" ht="30" x14ac:dyDescent="0.3">
      <c r="A54" s="14">
        <v>1.3</v>
      </c>
      <c r="B54" s="79" t="s">
        <v>367</v>
      </c>
      <c r="C54" s="610">
        <f>SUM(C55:C56)</f>
        <v>0</v>
      </c>
      <c r="D54" s="610">
        <f>SUM(D55:D56)</f>
        <v>0</v>
      </c>
    </row>
    <row r="55" spans="1:4" ht="30" x14ac:dyDescent="0.3">
      <c r="A55" s="16" t="s">
        <v>50</v>
      </c>
      <c r="B55" s="80" t="s">
        <v>48</v>
      </c>
      <c r="C55" s="608"/>
      <c r="D55" s="609"/>
    </row>
    <row r="56" spans="1:4" x14ac:dyDescent="0.3">
      <c r="A56" s="16" t="s">
        <v>51</v>
      </c>
      <c r="B56" s="80" t="s">
        <v>47</v>
      </c>
      <c r="C56" s="608"/>
      <c r="D56" s="609"/>
    </row>
    <row r="57" spans="1:4" x14ac:dyDescent="0.3">
      <c r="A57" s="14">
        <v>1.4</v>
      </c>
      <c r="B57" s="79" t="s">
        <v>369</v>
      </c>
      <c r="C57" s="608"/>
      <c r="D57" s="609"/>
    </row>
    <row r="58" spans="1:4" x14ac:dyDescent="0.3">
      <c r="A58" s="14">
        <v>1.5</v>
      </c>
      <c r="B58" s="79" t="s">
        <v>7</v>
      </c>
      <c r="C58" s="33"/>
      <c r="D58" s="36"/>
    </row>
    <row r="59" spans="1:4" x14ac:dyDescent="0.3">
      <c r="A59" s="14">
        <v>1.6</v>
      </c>
      <c r="B59" s="40" t="s">
        <v>8</v>
      </c>
      <c r="C59" s="610">
        <f>SUM(C60:C64)</f>
        <v>3665.3</v>
      </c>
      <c r="D59" s="610">
        <f>SUM(D60:D64)</f>
        <v>23300.920000000002</v>
      </c>
    </row>
    <row r="60" spans="1:4" x14ac:dyDescent="0.3">
      <c r="A60" s="16" t="s">
        <v>280</v>
      </c>
      <c r="B60" s="41" t="s">
        <v>52</v>
      </c>
      <c r="C60" s="36">
        <v>277.73</v>
      </c>
      <c r="D60" s="36">
        <v>277.73</v>
      </c>
    </row>
    <row r="61" spans="1:4" ht="30" x14ac:dyDescent="0.3">
      <c r="A61" s="16" t="s">
        <v>281</v>
      </c>
      <c r="B61" s="41" t="s">
        <v>54</v>
      </c>
      <c r="C61" s="33"/>
      <c r="D61" s="36"/>
    </row>
    <row r="62" spans="1:4" x14ac:dyDescent="0.3">
      <c r="A62" s="16" t="s">
        <v>282</v>
      </c>
      <c r="B62" s="41" t="s">
        <v>53</v>
      </c>
      <c r="C62" s="36"/>
      <c r="D62" s="36"/>
    </row>
    <row r="63" spans="1:4" x14ac:dyDescent="0.3">
      <c r="A63" s="16" t="s">
        <v>283</v>
      </c>
      <c r="B63" s="41" t="s">
        <v>27</v>
      </c>
      <c r="C63" s="36">
        <v>3387.57</v>
      </c>
      <c r="D63" s="36">
        <f>86.4+22849.22+87.57</f>
        <v>23023.190000000002</v>
      </c>
    </row>
    <row r="64" spans="1:4" x14ac:dyDescent="0.3">
      <c r="A64" s="16" t="s">
        <v>309</v>
      </c>
      <c r="B64" s="183" t="s">
        <v>310</v>
      </c>
      <c r="C64" s="33"/>
      <c r="D64" s="184"/>
    </row>
    <row r="65" spans="1:4" x14ac:dyDescent="0.3">
      <c r="A65" s="13">
        <v>2</v>
      </c>
      <c r="B65" s="230" t="s">
        <v>95</v>
      </c>
      <c r="C65" s="617"/>
      <c r="D65" s="618">
        <f>SUM(D66:D71)</f>
        <v>350</v>
      </c>
    </row>
    <row r="66" spans="1:4" x14ac:dyDescent="0.3">
      <c r="A66" s="15">
        <v>2.1</v>
      </c>
      <c r="B66" s="622" t="s">
        <v>89</v>
      </c>
      <c r="C66" s="617"/>
      <c r="D66" s="38"/>
    </row>
    <row r="67" spans="1:4" x14ac:dyDescent="0.3">
      <c r="A67" s="15">
        <v>2.2000000000000002</v>
      </c>
      <c r="B67" s="622" t="s">
        <v>93</v>
      </c>
      <c r="C67" s="619"/>
      <c r="D67" s="38"/>
    </row>
    <row r="68" spans="1:4" x14ac:dyDescent="0.3">
      <c r="A68" s="15">
        <v>2.2999999999999998</v>
      </c>
      <c r="B68" s="42" t="s">
        <v>92</v>
      </c>
      <c r="C68" s="619"/>
      <c r="D68" s="38"/>
    </row>
    <row r="69" spans="1:4" x14ac:dyDescent="0.3">
      <c r="A69" s="15">
        <v>2.4</v>
      </c>
      <c r="B69" s="42" t="s">
        <v>94</v>
      </c>
      <c r="C69" s="619"/>
      <c r="D69" s="38"/>
    </row>
    <row r="70" spans="1:4" x14ac:dyDescent="0.3">
      <c r="A70" s="15">
        <v>2.5</v>
      </c>
      <c r="B70" s="42" t="s">
        <v>90</v>
      </c>
      <c r="C70" s="619"/>
      <c r="D70" s="38">
        <v>350</v>
      </c>
    </row>
    <row r="71" spans="1:4" x14ac:dyDescent="0.3">
      <c r="A71" s="15">
        <v>2.6</v>
      </c>
      <c r="B71" s="42" t="s">
        <v>91</v>
      </c>
      <c r="C71" s="619"/>
      <c r="D71" s="38"/>
    </row>
    <row r="72" spans="1:4" s="2" customFormat="1" x14ac:dyDescent="0.3">
      <c r="A72" s="13">
        <v>3</v>
      </c>
      <c r="B72" s="230" t="s">
        <v>388</v>
      </c>
      <c r="C72" s="620"/>
      <c r="D72" s="621"/>
    </row>
    <row r="73" spans="1:4" s="2" customFormat="1" x14ac:dyDescent="0.3">
      <c r="A73" s="13">
        <v>4</v>
      </c>
      <c r="B73" s="13" t="s">
        <v>235</v>
      </c>
      <c r="C73" s="620">
        <f>SUM(C74:C75)</f>
        <v>0</v>
      </c>
      <c r="D73" s="605">
        <f>SUM(D74:D75)</f>
        <v>0</v>
      </c>
    </row>
    <row r="74" spans="1:4" s="2" customFormat="1" x14ac:dyDescent="0.3">
      <c r="A74" s="15">
        <v>4.0999999999999996</v>
      </c>
      <c r="B74" s="15" t="s">
        <v>236</v>
      </c>
      <c r="C74" s="364"/>
      <c r="D74" s="364"/>
    </row>
    <row r="75" spans="1:4" s="2" customFormat="1" x14ac:dyDescent="0.3">
      <c r="A75" s="15">
        <v>4.2</v>
      </c>
      <c r="B75" s="15" t="s">
        <v>237</v>
      </c>
      <c r="C75" s="8"/>
      <c r="D75" s="8"/>
    </row>
    <row r="76" spans="1:4" s="2" customFormat="1" x14ac:dyDescent="0.3">
      <c r="A76" s="13">
        <v>5</v>
      </c>
      <c r="B76" s="228" t="s">
        <v>262</v>
      </c>
      <c r="C76" s="8"/>
      <c r="D76" s="77"/>
    </row>
    <row r="77" spans="1:4" s="2" customFormat="1" x14ac:dyDescent="0.3">
      <c r="A77" s="289"/>
      <c r="B77" s="289"/>
      <c r="C77" s="12"/>
      <c r="D77" s="12"/>
    </row>
    <row r="78" spans="1:4" s="2" customFormat="1" x14ac:dyDescent="0.3">
      <c r="A78" s="582" t="s">
        <v>430</v>
      </c>
      <c r="B78" s="582"/>
      <c r="C78" s="582"/>
      <c r="D78" s="582"/>
    </row>
    <row r="79" spans="1:4" s="2" customFormat="1" x14ac:dyDescent="0.3">
      <c r="A79" s="289"/>
      <c r="B79" s="289"/>
      <c r="C79" s="12"/>
      <c r="D79" s="12"/>
    </row>
    <row r="80" spans="1:4" s="23" customFormat="1" ht="12.75" x14ac:dyDescent="0.2"/>
    <row r="81" spans="1:8" s="2" customFormat="1" x14ac:dyDescent="0.3">
      <c r="A81" s="61" t="s">
        <v>96</v>
      </c>
    </row>
    <row r="82" spans="1:8" s="2" customFormat="1" x14ac:dyDescent="0.3">
      <c r="E82"/>
      <c r="F82"/>
      <c r="G82"/>
      <c r="H82"/>
    </row>
    <row r="83" spans="1:8" s="2" customFormat="1" x14ac:dyDescent="0.3">
      <c r="D83" s="12"/>
      <c r="E83"/>
      <c r="F83"/>
      <c r="G83"/>
      <c r="H83"/>
    </row>
    <row r="84" spans="1:8" s="2" customFormat="1" x14ac:dyDescent="0.3">
      <c r="A84"/>
      <c r="B84" s="39" t="s">
        <v>431</v>
      </c>
      <c r="D84" s="12"/>
      <c r="E84"/>
      <c r="F84"/>
      <c r="G84"/>
      <c r="H84"/>
    </row>
    <row r="85" spans="1:8" s="2" customFormat="1" x14ac:dyDescent="0.3">
      <c r="A85"/>
      <c r="B85" s="583" t="s">
        <v>432</v>
      </c>
      <c r="C85" s="583"/>
      <c r="D85" s="583"/>
      <c r="E85"/>
      <c r="F85"/>
      <c r="G85"/>
      <c r="H85"/>
    </row>
    <row r="86" spans="1:8" customFormat="1" ht="12.75" x14ac:dyDescent="0.2">
      <c r="B86" s="58" t="s">
        <v>433</v>
      </c>
    </row>
    <row r="87" spans="1:8" s="2" customFormat="1" x14ac:dyDescent="0.3">
      <c r="A87" s="11"/>
      <c r="B87" s="583" t="s">
        <v>434</v>
      </c>
      <c r="C87" s="583"/>
      <c r="D87" s="583"/>
    </row>
    <row r="88" spans="1:8" s="23" customFormat="1" ht="12.75" x14ac:dyDescent="0.2"/>
    <row r="89" spans="1:8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6"/>
  <sheetViews>
    <sheetView showGridLines="0" view="pageBreakPreview" topLeftCell="A7" zoomScale="80" zoomScaleNormal="100" zoomScaleSheetLayoutView="80" workbookViewId="0">
      <selection activeCell="D36" sqref="D36"/>
    </sheetView>
  </sheetViews>
  <sheetFormatPr defaultRowHeight="15" x14ac:dyDescent="0.3"/>
  <cols>
    <col min="1" max="1" width="14.28515625" style="2" customWidth="1"/>
    <col min="2" max="2" width="84.85546875" style="2" customWidth="1"/>
    <col min="3" max="3" width="15.85546875" style="2" customWidth="1"/>
    <col min="4" max="4" width="13.5703125" style="2" customWidth="1"/>
    <col min="5" max="16384" width="9.140625" style="2"/>
  </cols>
  <sheetData>
    <row r="1" spans="1:4" s="6" customFormat="1" x14ac:dyDescent="0.3">
      <c r="A1" s="66" t="s">
        <v>307</v>
      </c>
      <c r="B1" s="69"/>
      <c r="C1" s="579" t="s">
        <v>97</v>
      </c>
      <c r="D1" s="579"/>
    </row>
    <row r="2" spans="1:4" s="6" customFormat="1" x14ac:dyDescent="0.3">
      <c r="A2" s="66" t="s">
        <v>301</v>
      </c>
      <c r="B2" s="69"/>
      <c r="C2" s="577" t="str">
        <f>'ფორმა N1'!K2</f>
        <v>09/22/2020-10/12/2020</v>
      </c>
      <c r="D2" s="577"/>
    </row>
    <row r="3" spans="1:4" s="6" customFormat="1" x14ac:dyDescent="0.3">
      <c r="A3" s="68" t="s">
        <v>128</v>
      </c>
      <c r="B3" s="66"/>
      <c r="C3" s="144"/>
      <c r="D3" s="144"/>
    </row>
    <row r="4" spans="1:4" s="6" customFormat="1" x14ac:dyDescent="0.3">
      <c r="A4" s="68"/>
      <c r="B4" s="68"/>
      <c r="C4" s="144"/>
      <c r="D4" s="144"/>
    </row>
    <row r="5" spans="1:4" x14ac:dyDescent="0.3">
      <c r="A5" s="69" t="str">
        <f>'ფორმა N2'!A4</f>
        <v>ანგარიშვალდებული პირის დასახელება:</v>
      </c>
      <c r="B5" s="69"/>
      <c r="C5" s="68"/>
      <c r="D5" s="68"/>
    </row>
    <row r="6" spans="1:4" x14ac:dyDescent="0.3">
      <c r="A6" s="352" t="str">
        <f>'ფორმა N1'!A5</f>
        <v>მპგ "ევროპული საქართველო-მოძრაობა თავისუფლებისთვის"</v>
      </c>
      <c r="B6" s="72"/>
      <c r="C6" s="73"/>
      <c r="D6" s="73"/>
    </row>
    <row r="7" spans="1:4" x14ac:dyDescent="0.3">
      <c r="A7" s="69"/>
      <c r="B7" s="69"/>
      <c r="C7" s="68"/>
      <c r="D7" s="68"/>
    </row>
    <row r="8" spans="1:4" s="6" customFormat="1" x14ac:dyDescent="0.3">
      <c r="A8" s="143"/>
      <c r="B8" s="143"/>
      <c r="C8" s="70"/>
      <c r="D8" s="70"/>
    </row>
    <row r="9" spans="1:4" s="6" customFormat="1" ht="30" x14ac:dyDescent="0.3">
      <c r="A9" s="81" t="s">
        <v>64</v>
      </c>
      <c r="B9" s="81" t="s">
        <v>306</v>
      </c>
      <c r="C9" s="71" t="s">
        <v>10</v>
      </c>
      <c r="D9" s="71" t="s">
        <v>9</v>
      </c>
    </row>
    <row r="10" spans="1:4" s="9" customFormat="1" ht="17.25" customHeight="1" x14ac:dyDescent="0.2">
      <c r="A10" s="90" t="s">
        <v>302</v>
      </c>
      <c r="B10" s="362" t="s">
        <v>1331</v>
      </c>
      <c r="C10" s="562">
        <v>0</v>
      </c>
      <c r="D10" s="563">
        <f>14373.33+480.89</f>
        <v>14854.22</v>
      </c>
    </row>
    <row r="11" spans="1:4" s="10" customFormat="1" ht="17.25" customHeight="1" x14ac:dyDescent="0.2">
      <c r="A11" s="90" t="s">
        <v>303</v>
      </c>
      <c r="B11" s="360" t="s">
        <v>519</v>
      </c>
      <c r="C11" s="562">
        <v>0</v>
      </c>
      <c r="D11" s="363">
        <v>4781.3999999999996</v>
      </c>
    </row>
    <row r="12" spans="1:4" s="10" customFormat="1" ht="17.25" customHeight="1" x14ac:dyDescent="0.2">
      <c r="A12" s="90" t="s">
        <v>1332</v>
      </c>
      <c r="B12" s="362" t="s">
        <v>1330</v>
      </c>
      <c r="C12" s="363">
        <v>3300</v>
      </c>
      <c r="D12" s="363">
        <v>3300</v>
      </c>
    </row>
    <row r="13" spans="1:4" s="10" customFormat="1" x14ac:dyDescent="0.2">
      <c r="A13" s="90" t="s">
        <v>1334</v>
      </c>
      <c r="B13" s="362" t="s">
        <v>1333</v>
      </c>
      <c r="C13" s="564">
        <v>87.57</v>
      </c>
      <c r="D13" s="564">
        <v>87.57</v>
      </c>
    </row>
    <row r="14" spans="1:4" s="10" customFormat="1" x14ac:dyDescent="0.2">
      <c r="A14" s="79"/>
      <c r="B14" s="79"/>
      <c r="C14" s="539"/>
      <c r="D14" s="539"/>
    </row>
    <row r="15" spans="1:4" s="10" customFormat="1" x14ac:dyDescent="0.2">
      <c r="A15" s="79"/>
      <c r="B15" s="79"/>
      <c r="C15" s="539"/>
      <c r="D15" s="539"/>
    </row>
    <row r="16" spans="1:4" s="10" customFormat="1" x14ac:dyDescent="0.2">
      <c r="A16" s="79"/>
      <c r="B16" s="79"/>
      <c r="C16" s="539"/>
      <c r="D16" s="539"/>
    </row>
    <row r="17" spans="1:4" s="10" customFormat="1" x14ac:dyDescent="0.2">
      <c r="A17" s="79" t="s">
        <v>261</v>
      </c>
      <c r="B17" s="79"/>
      <c r="C17" s="539"/>
      <c r="D17" s="539"/>
    </row>
    <row r="18" spans="1:4" s="10" customFormat="1" ht="21" customHeight="1" x14ac:dyDescent="0.2">
      <c r="A18" s="90" t="s">
        <v>304</v>
      </c>
      <c r="B18" s="362" t="s">
        <v>520</v>
      </c>
      <c r="C18" s="363">
        <v>1800</v>
      </c>
      <c r="D18" s="363">
        <v>1800</v>
      </c>
    </row>
    <row r="19" spans="1:4" s="10" customFormat="1" ht="21" customHeight="1" x14ac:dyDescent="0.2">
      <c r="A19" s="90" t="s">
        <v>305</v>
      </c>
      <c r="B19" s="360" t="s">
        <v>1343</v>
      </c>
      <c r="C19" s="363">
        <v>1301.02</v>
      </c>
      <c r="D19" s="363">
        <v>1301.02</v>
      </c>
    </row>
    <row r="20" spans="1:4" s="10" customFormat="1" ht="21" customHeight="1" x14ac:dyDescent="0.2">
      <c r="A20" s="90" t="s">
        <v>521</v>
      </c>
      <c r="B20" s="362" t="s">
        <v>1335</v>
      </c>
      <c r="C20" s="363">
        <v>294.12</v>
      </c>
      <c r="D20" s="363">
        <v>294.12</v>
      </c>
    </row>
    <row r="21" spans="1:4" s="10" customFormat="1" ht="21" customHeight="1" x14ac:dyDescent="0.2">
      <c r="A21" s="90" t="s">
        <v>522</v>
      </c>
      <c r="B21" s="360" t="s">
        <v>1336</v>
      </c>
      <c r="C21" s="363">
        <v>1320</v>
      </c>
      <c r="D21" s="363">
        <v>1320</v>
      </c>
    </row>
    <row r="22" spans="1:4" s="10" customFormat="1" ht="21" customHeight="1" x14ac:dyDescent="0.2">
      <c r="A22" s="90" t="s">
        <v>523</v>
      </c>
      <c r="B22" s="360" t="s">
        <v>1337</v>
      </c>
      <c r="C22" s="363">
        <v>1125</v>
      </c>
      <c r="D22" s="363">
        <v>1125</v>
      </c>
    </row>
    <row r="23" spans="1:4" s="10" customFormat="1" ht="21" customHeight="1" x14ac:dyDescent="0.2">
      <c r="A23" s="90" t="s">
        <v>524</v>
      </c>
      <c r="B23" s="362" t="s">
        <v>1344</v>
      </c>
      <c r="C23" s="363">
        <v>8667</v>
      </c>
      <c r="D23" s="363">
        <v>8667</v>
      </c>
    </row>
    <row r="24" spans="1:4" s="10" customFormat="1" ht="21" customHeight="1" x14ac:dyDescent="0.2">
      <c r="A24" s="90" t="s">
        <v>525</v>
      </c>
      <c r="B24" s="363" t="s">
        <v>1340</v>
      </c>
      <c r="C24" s="363">
        <v>2125.4299999999998</v>
      </c>
      <c r="D24" s="363">
        <v>2125.4299999999998</v>
      </c>
    </row>
    <row r="25" spans="1:4" s="10" customFormat="1" ht="21" customHeight="1" x14ac:dyDescent="0.2">
      <c r="A25" s="90" t="s">
        <v>526</v>
      </c>
      <c r="B25" s="362" t="s">
        <v>1345</v>
      </c>
      <c r="C25" s="363">
        <v>1062.8</v>
      </c>
      <c r="D25" s="363">
        <v>1062.8</v>
      </c>
    </row>
    <row r="26" spans="1:4" s="10" customFormat="1" ht="21" customHeight="1" x14ac:dyDescent="0.2">
      <c r="A26" s="90" t="s">
        <v>527</v>
      </c>
      <c r="B26" s="360" t="s">
        <v>1339</v>
      </c>
      <c r="C26" s="363">
        <v>3713.37</v>
      </c>
      <c r="D26" s="363">
        <v>3713.37</v>
      </c>
    </row>
    <row r="27" spans="1:4" s="10" customFormat="1" ht="21" customHeight="1" x14ac:dyDescent="0.2">
      <c r="A27" s="90" t="s">
        <v>528</v>
      </c>
      <c r="B27" s="360" t="s">
        <v>1346</v>
      </c>
      <c r="C27" s="363">
        <v>247.12</v>
      </c>
      <c r="D27" s="363">
        <v>247.12</v>
      </c>
    </row>
    <row r="28" spans="1:4" s="10" customFormat="1" ht="18.75" customHeight="1" x14ac:dyDescent="0.2">
      <c r="A28" s="79"/>
      <c r="B28" s="362" t="s">
        <v>1338</v>
      </c>
      <c r="C28" s="564">
        <v>1301.02</v>
      </c>
      <c r="D28" s="564">
        <v>1301.02</v>
      </c>
    </row>
    <row r="29" spans="1:4" s="10" customFormat="1" x14ac:dyDescent="0.2">
      <c r="A29" s="79"/>
      <c r="B29" s="362" t="s">
        <v>1341</v>
      </c>
      <c r="C29" s="565">
        <v>12000</v>
      </c>
      <c r="D29" s="565">
        <v>12000</v>
      </c>
    </row>
    <row r="30" spans="1:4" s="10" customFormat="1" x14ac:dyDescent="0.2">
      <c r="A30" s="79" t="s">
        <v>261</v>
      </c>
      <c r="B30" s="362" t="s">
        <v>1342</v>
      </c>
      <c r="C30" s="565">
        <v>1250</v>
      </c>
      <c r="D30" s="565">
        <v>1250</v>
      </c>
    </row>
    <row r="31" spans="1:4" s="3" customFormat="1" x14ac:dyDescent="0.2">
      <c r="A31" s="80"/>
      <c r="B31" s="80"/>
      <c r="C31" s="4"/>
      <c r="D31" s="4"/>
    </row>
    <row r="32" spans="1:4" x14ac:dyDescent="0.3">
      <c r="A32" s="91"/>
      <c r="B32" s="91" t="s">
        <v>308</v>
      </c>
      <c r="C32" s="78">
        <f>SUM(C10:C31)</f>
        <v>39594.449999999997</v>
      </c>
      <c r="D32" s="78">
        <f>SUM(D10:D31)</f>
        <v>59230.070000000007</v>
      </c>
    </row>
    <row r="33" spans="1:5" x14ac:dyDescent="0.3">
      <c r="A33" s="39"/>
      <c r="B33" s="39"/>
    </row>
    <row r="34" spans="1:5" x14ac:dyDescent="0.3">
      <c r="A34" s="2" t="s">
        <v>376</v>
      </c>
    </row>
    <row r="35" spans="1:5" x14ac:dyDescent="0.3">
      <c r="A35" s="2" t="s">
        <v>371</v>
      </c>
    </row>
    <row r="36" spans="1:5" x14ac:dyDescent="0.3">
      <c r="A36" s="182" t="s">
        <v>372</v>
      </c>
    </row>
    <row r="37" spans="1:5" x14ac:dyDescent="0.3">
      <c r="A37" s="182"/>
    </row>
    <row r="38" spans="1:5" x14ac:dyDescent="0.3">
      <c r="A38" s="182" t="s">
        <v>321</v>
      </c>
    </row>
    <row r="39" spans="1:5" s="23" customFormat="1" ht="12.75" x14ac:dyDescent="0.2"/>
    <row r="40" spans="1:5" x14ac:dyDescent="0.3">
      <c r="A40" s="61" t="s">
        <v>96</v>
      </c>
    </row>
    <row r="41" spans="1:5" x14ac:dyDescent="0.3">
      <c r="E41"/>
    </row>
    <row r="42" spans="1:5" x14ac:dyDescent="0.3">
      <c r="D42" s="12"/>
      <c r="E42"/>
    </row>
    <row r="43" spans="1:5" x14ac:dyDescent="0.3">
      <c r="A43" s="61"/>
      <c r="B43" s="61" t="s">
        <v>254</v>
      </c>
      <c r="D43" s="12"/>
      <c r="E43"/>
    </row>
    <row r="44" spans="1:5" x14ac:dyDescent="0.3">
      <c r="B44" s="2" t="s">
        <v>253</v>
      </c>
      <c r="D44" s="12"/>
      <c r="E44"/>
    </row>
    <row r="45" spans="1:5" customFormat="1" ht="12.75" x14ac:dyDescent="0.2">
      <c r="A45" s="58"/>
      <c r="B45" s="58" t="s">
        <v>127</v>
      </c>
    </row>
    <row r="46" spans="1:5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5"/>
  <sheetViews>
    <sheetView view="pageBreakPreview" zoomScale="80" zoomScaleSheetLayoutView="80" workbookViewId="0">
      <selection activeCell="G33" sqref="G33:H33"/>
    </sheetView>
  </sheetViews>
  <sheetFormatPr defaultRowHeight="12.75" x14ac:dyDescent="0.2"/>
  <cols>
    <col min="1" max="1" width="5.42578125" style="522" customWidth="1"/>
    <col min="2" max="2" width="20.85546875" style="522" customWidth="1"/>
    <col min="3" max="3" width="26" style="522" customWidth="1"/>
    <col min="4" max="4" width="17" style="522" customWidth="1"/>
    <col min="5" max="5" width="41" style="522" customWidth="1"/>
    <col min="6" max="6" width="14.7109375" style="522" customWidth="1"/>
    <col min="7" max="7" width="15.5703125" style="522" customWidth="1"/>
    <col min="8" max="8" width="14.7109375" style="522" customWidth="1"/>
    <col min="9" max="9" width="29.7109375" style="522" customWidth="1"/>
    <col min="10" max="10" width="0" style="522" hidden="1" customWidth="1"/>
    <col min="11" max="16384" width="9.140625" style="522"/>
  </cols>
  <sheetData>
    <row r="1" spans="1:10" ht="15" x14ac:dyDescent="0.3">
      <c r="A1" s="482" t="s">
        <v>405</v>
      </c>
      <c r="B1" s="482"/>
      <c r="C1" s="483"/>
      <c r="D1" s="483"/>
      <c r="E1" s="483"/>
      <c r="F1" s="483"/>
      <c r="G1" s="130"/>
      <c r="H1" s="130"/>
      <c r="I1" s="584" t="s">
        <v>97</v>
      </c>
      <c r="J1" s="584"/>
    </row>
    <row r="2" spans="1:10" ht="15" x14ac:dyDescent="0.3">
      <c r="A2" s="482" t="s">
        <v>128</v>
      </c>
      <c r="B2" s="482"/>
      <c r="C2" s="483"/>
      <c r="D2" s="483"/>
      <c r="E2" s="483"/>
      <c r="F2" s="483"/>
      <c r="G2" s="130"/>
      <c r="H2" s="130"/>
      <c r="I2" s="585" t="str">
        <f>'ფორმა N1'!K2</f>
        <v>09/22/2020-10/12/2020</v>
      </c>
      <c r="J2" s="585"/>
    </row>
    <row r="3" spans="1:10" ht="15" x14ac:dyDescent="0.3">
      <c r="A3" s="482"/>
      <c r="B3" s="482"/>
      <c r="C3" s="482"/>
      <c r="D3" s="482"/>
      <c r="E3" s="482"/>
      <c r="F3" s="482"/>
      <c r="G3" s="130"/>
      <c r="H3" s="130"/>
      <c r="I3" s="130"/>
    </row>
    <row r="4" spans="1:10" ht="15" x14ac:dyDescent="0.3">
      <c r="A4" s="483" t="s">
        <v>257</v>
      </c>
      <c r="B4" s="483"/>
      <c r="C4" s="483"/>
      <c r="D4" s="483"/>
      <c r="E4" s="483"/>
      <c r="F4" s="483"/>
      <c r="G4" s="482"/>
      <c r="H4" s="482"/>
      <c r="I4" s="482"/>
    </row>
    <row r="5" spans="1:10" ht="15" x14ac:dyDescent="0.3">
      <c r="A5" s="484" t="str">
        <f>'ფორმა N1'!A5</f>
        <v>მპგ "ევროპული საქართველო-მოძრაობა თავისუფლებისთვის"</v>
      </c>
      <c r="B5" s="484"/>
      <c r="C5" s="484"/>
      <c r="D5" s="484"/>
      <c r="E5" s="484"/>
      <c r="F5" s="484"/>
      <c r="G5" s="523"/>
      <c r="H5" s="523"/>
      <c r="I5" s="523"/>
    </row>
    <row r="6" spans="1:10" ht="15" x14ac:dyDescent="0.3">
      <c r="A6" s="483"/>
      <c r="B6" s="483"/>
      <c r="C6" s="483"/>
      <c r="D6" s="483"/>
      <c r="E6" s="483"/>
      <c r="F6" s="483"/>
      <c r="G6" s="482"/>
      <c r="H6" s="482"/>
      <c r="I6" s="482"/>
    </row>
    <row r="7" spans="1:10" ht="15" x14ac:dyDescent="0.2">
      <c r="A7" s="70"/>
      <c r="B7" s="70"/>
      <c r="C7" s="70"/>
      <c r="D7" s="70"/>
      <c r="E7" s="70"/>
      <c r="F7" s="70"/>
      <c r="G7" s="70"/>
      <c r="H7" s="70"/>
      <c r="I7" s="70"/>
    </row>
    <row r="8" spans="1:10" ht="45" x14ac:dyDescent="0.2">
      <c r="A8" s="524" t="s">
        <v>64</v>
      </c>
      <c r="B8" s="524" t="s">
        <v>312</v>
      </c>
      <c r="C8" s="524" t="s">
        <v>313</v>
      </c>
      <c r="D8" s="524" t="s">
        <v>215</v>
      </c>
      <c r="E8" s="524" t="s">
        <v>317</v>
      </c>
      <c r="F8" s="524" t="s">
        <v>320</v>
      </c>
      <c r="G8" s="525" t="s">
        <v>10</v>
      </c>
      <c r="H8" s="525" t="s">
        <v>9</v>
      </c>
      <c r="I8" s="525" t="s">
        <v>356</v>
      </c>
      <c r="J8" s="522" t="s">
        <v>319</v>
      </c>
    </row>
    <row r="9" spans="1:10" ht="24.75" customHeight="1" x14ac:dyDescent="0.2">
      <c r="A9" s="362">
        <v>1</v>
      </c>
      <c r="B9" s="362" t="s">
        <v>1295</v>
      </c>
      <c r="C9" s="526" t="s">
        <v>1347</v>
      </c>
      <c r="D9" s="399" t="s">
        <v>1385</v>
      </c>
      <c r="E9" s="435" t="s">
        <v>1399</v>
      </c>
      <c r="F9" s="362" t="s">
        <v>319</v>
      </c>
      <c r="G9" s="436">
        <v>2000</v>
      </c>
      <c r="H9" s="436">
        <v>2000</v>
      </c>
      <c r="I9" s="535">
        <v>400</v>
      </c>
      <c r="J9" s="522" t="s">
        <v>0</v>
      </c>
    </row>
    <row r="10" spans="1:10" ht="24.75" customHeight="1" x14ac:dyDescent="0.2">
      <c r="A10" s="362">
        <v>2</v>
      </c>
      <c r="B10" s="362" t="s">
        <v>1348</v>
      </c>
      <c r="C10" s="526" t="s">
        <v>1347</v>
      </c>
      <c r="D10" s="399" t="s">
        <v>1386</v>
      </c>
      <c r="E10" s="435" t="s">
        <v>1400</v>
      </c>
      <c r="F10" s="362" t="s">
        <v>319</v>
      </c>
      <c r="G10" s="436">
        <v>1250</v>
      </c>
      <c r="H10" s="436">
        <v>1250</v>
      </c>
      <c r="I10" s="535">
        <v>245</v>
      </c>
    </row>
    <row r="11" spans="1:10" ht="24.75" customHeight="1" x14ac:dyDescent="0.2">
      <c r="A11" s="362">
        <v>3</v>
      </c>
      <c r="B11" s="362" t="s">
        <v>1350</v>
      </c>
      <c r="C11" s="526" t="s">
        <v>1349</v>
      </c>
      <c r="D11" s="399" t="s">
        <v>1387</v>
      </c>
      <c r="E11" s="435" t="s">
        <v>1401</v>
      </c>
      <c r="F11" s="362" t="s">
        <v>319</v>
      </c>
      <c r="G11" s="436">
        <v>800</v>
      </c>
      <c r="H11" s="436">
        <v>800</v>
      </c>
      <c r="I11" s="535">
        <v>160</v>
      </c>
    </row>
    <row r="12" spans="1:10" ht="24.75" customHeight="1" x14ac:dyDescent="0.2">
      <c r="A12" s="362">
        <v>4</v>
      </c>
      <c r="B12" s="362" t="s">
        <v>1352</v>
      </c>
      <c r="C12" s="526" t="s">
        <v>1351</v>
      </c>
      <c r="D12" s="399" t="s">
        <v>497</v>
      </c>
      <c r="E12" s="435" t="s">
        <v>1402</v>
      </c>
      <c r="F12" s="362" t="s">
        <v>319</v>
      </c>
      <c r="G12" s="436">
        <v>2125</v>
      </c>
      <c r="H12" s="436">
        <v>2125</v>
      </c>
      <c r="I12" s="535">
        <v>425</v>
      </c>
    </row>
    <row r="13" spans="1:10" ht="24.75" customHeight="1" x14ac:dyDescent="0.2">
      <c r="A13" s="362">
        <v>5</v>
      </c>
      <c r="B13" s="362" t="s">
        <v>1354</v>
      </c>
      <c r="C13" s="526" t="s">
        <v>1353</v>
      </c>
      <c r="D13" s="399" t="s">
        <v>499</v>
      </c>
      <c r="E13" s="435" t="s">
        <v>1403</v>
      </c>
      <c r="F13" s="362" t="s">
        <v>319</v>
      </c>
      <c r="G13" s="436">
        <v>1000</v>
      </c>
      <c r="H13" s="436">
        <v>1000</v>
      </c>
      <c r="I13" s="535">
        <v>196</v>
      </c>
    </row>
    <row r="14" spans="1:10" ht="24.75" customHeight="1" x14ac:dyDescent="0.2">
      <c r="A14" s="362">
        <v>6</v>
      </c>
      <c r="B14" s="526" t="s">
        <v>1355</v>
      </c>
      <c r="C14" s="362" t="s">
        <v>1356</v>
      </c>
      <c r="D14" s="440" t="s">
        <v>1388</v>
      </c>
      <c r="E14" s="435" t="s">
        <v>1400</v>
      </c>
      <c r="F14" s="362" t="s">
        <v>319</v>
      </c>
      <c r="G14" s="436">
        <v>2500</v>
      </c>
      <c r="H14" s="436">
        <v>2500</v>
      </c>
      <c r="I14" s="535">
        <v>500</v>
      </c>
    </row>
    <row r="15" spans="1:10" ht="24.75" customHeight="1" x14ac:dyDescent="0.2">
      <c r="A15" s="362">
        <v>7</v>
      </c>
      <c r="B15" s="526" t="s">
        <v>1357</v>
      </c>
      <c r="C15" s="362" t="s">
        <v>1358</v>
      </c>
      <c r="D15" s="440" t="s">
        <v>1389</v>
      </c>
      <c r="E15" s="435" t="s">
        <v>1400</v>
      </c>
      <c r="F15" s="362" t="s">
        <v>319</v>
      </c>
      <c r="G15" s="436">
        <f>687.5+500</f>
        <v>1187.5</v>
      </c>
      <c r="H15" s="436">
        <f>687.5+500</f>
        <v>1187.5</v>
      </c>
      <c r="I15" s="535">
        <v>232.75</v>
      </c>
    </row>
    <row r="16" spans="1:10" ht="24.75" customHeight="1" x14ac:dyDescent="0.2">
      <c r="A16" s="362">
        <v>8</v>
      </c>
      <c r="B16" s="526" t="s">
        <v>1359</v>
      </c>
      <c r="C16" s="362" t="s">
        <v>1360</v>
      </c>
      <c r="D16" s="440" t="s">
        <v>1390</v>
      </c>
      <c r="E16" s="435" t="s">
        <v>1400</v>
      </c>
      <c r="F16" s="362" t="s">
        <v>319</v>
      </c>
      <c r="G16" s="436">
        <v>375</v>
      </c>
      <c r="H16" s="436">
        <v>375</v>
      </c>
      <c r="I16" s="535">
        <v>73.5</v>
      </c>
    </row>
    <row r="17" spans="1:9" ht="24.75" customHeight="1" x14ac:dyDescent="0.2">
      <c r="A17" s="362">
        <v>9</v>
      </c>
      <c r="B17" s="526" t="s">
        <v>1361</v>
      </c>
      <c r="C17" s="362" t="s">
        <v>1362</v>
      </c>
      <c r="D17" s="440" t="s">
        <v>1391</v>
      </c>
      <c r="E17" s="435" t="s">
        <v>1404</v>
      </c>
      <c r="F17" s="362" t="s">
        <v>319</v>
      </c>
      <c r="G17" s="436">
        <v>156.84</v>
      </c>
      <c r="H17" s="436">
        <v>156.84</v>
      </c>
      <c r="I17" s="535">
        <v>30.740640000000003</v>
      </c>
    </row>
    <row r="18" spans="1:9" ht="24.75" customHeight="1" x14ac:dyDescent="0.2">
      <c r="A18" s="362">
        <v>10</v>
      </c>
      <c r="B18" s="526" t="s">
        <v>1363</v>
      </c>
      <c r="C18" s="362" t="s">
        <v>1364</v>
      </c>
      <c r="D18" s="440" t="s">
        <v>1392</v>
      </c>
      <c r="E18" s="435" t="s">
        <v>1400</v>
      </c>
      <c r="F18" s="362" t="s">
        <v>319</v>
      </c>
      <c r="G18" s="436">
        <v>462.5</v>
      </c>
      <c r="H18" s="436">
        <v>462.5</v>
      </c>
      <c r="I18" s="535">
        <v>92.5</v>
      </c>
    </row>
    <row r="19" spans="1:9" ht="24.75" customHeight="1" x14ac:dyDescent="0.2">
      <c r="A19" s="362">
        <v>11</v>
      </c>
      <c r="B19" s="526" t="s">
        <v>1365</v>
      </c>
      <c r="C19" s="362" t="s">
        <v>1366</v>
      </c>
      <c r="D19" s="444">
        <v>54001012507</v>
      </c>
      <c r="E19" s="435" t="s">
        <v>1400</v>
      </c>
      <c r="F19" s="362" t="s">
        <v>319</v>
      </c>
      <c r="G19" s="436">
        <v>625</v>
      </c>
      <c r="H19" s="436">
        <v>625</v>
      </c>
      <c r="I19" s="535">
        <v>125</v>
      </c>
    </row>
    <row r="20" spans="1:9" ht="24.75" customHeight="1" x14ac:dyDescent="0.3">
      <c r="A20" s="362">
        <v>12</v>
      </c>
      <c r="B20" s="528" t="s">
        <v>1367</v>
      </c>
      <c r="C20" s="362" t="s">
        <v>1368</v>
      </c>
      <c r="D20" s="533" t="s">
        <v>1393</v>
      </c>
      <c r="E20" s="521" t="s">
        <v>1400</v>
      </c>
      <c r="F20" s="362" t="s">
        <v>319</v>
      </c>
      <c r="G20" s="534">
        <v>687.5</v>
      </c>
      <c r="H20" s="534">
        <v>687.5</v>
      </c>
      <c r="I20" s="535">
        <v>137.5</v>
      </c>
    </row>
    <row r="21" spans="1:9" ht="24.75" customHeight="1" x14ac:dyDescent="0.3">
      <c r="A21" s="362">
        <v>13</v>
      </c>
      <c r="B21" s="526" t="s">
        <v>1369</v>
      </c>
      <c r="C21" s="362" t="s">
        <v>1370</v>
      </c>
      <c r="D21" s="533" t="s">
        <v>1394</v>
      </c>
      <c r="E21" s="435" t="s">
        <v>1405</v>
      </c>
      <c r="F21" s="362" t="s">
        <v>319</v>
      </c>
      <c r="G21" s="436">
        <v>100</v>
      </c>
      <c r="H21" s="436">
        <v>100</v>
      </c>
      <c r="I21" s="535">
        <v>20</v>
      </c>
    </row>
    <row r="22" spans="1:9" ht="24.75" customHeight="1" x14ac:dyDescent="0.2">
      <c r="A22" s="362">
        <v>14</v>
      </c>
      <c r="B22" s="526" t="s">
        <v>1371</v>
      </c>
      <c r="C22" s="362" t="s">
        <v>1372</v>
      </c>
      <c r="D22" s="408" t="s">
        <v>501</v>
      </c>
      <c r="E22" s="435" t="s">
        <v>1406</v>
      </c>
      <c r="F22" s="362" t="s">
        <v>319</v>
      </c>
      <c r="G22" s="436">
        <v>100</v>
      </c>
      <c r="H22" s="436">
        <v>100</v>
      </c>
      <c r="I22" s="535">
        <v>19.600000000000001</v>
      </c>
    </row>
    <row r="23" spans="1:9" ht="24.75" customHeight="1" x14ac:dyDescent="0.2">
      <c r="A23" s="362">
        <v>15</v>
      </c>
      <c r="B23" s="362" t="s">
        <v>1354</v>
      </c>
      <c r="C23" s="526" t="s">
        <v>1373</v>
      </c>
      <c r="D23" s="408" t="s">
        <v>490</v>
      </c>
      <c r="E23" s="435" t="s">
        <v>1407</v>
      </c>
      <c r="F23" s="362" t="s">
        <v>319</v>
      </c>
      <c r="G23" s="436">
        <v>100</v>
      </c>
      <c r="H23" s="436">
        <v>100</v>
      </c>
      <c r="I23" s="535">
        <v>20</v>
      </c>
    </row>
    <row r="24" spans="1:9" ht="24.75" customHeight="1" x14ac:dyDescent="0.2">
      <c r="A24" s="362">
        <v>16</v>
      </c>
      <c r="B24" s="362" t="s">
        <v>1375</v>
      </c>
      <c r="C24" s="526" t="s">
        <v>1374</v>
      </c>
      <c r="D24" s="435" t="s">
        <v>1063</v>
      </c>
      <c r="E24" s="435" t="s">
        <v>1408</v>
      </c>
      <c r="F24" s="362" t="s">
        <v>319</v>
      </c>
      <c r="G24" s="436">
        <v>100</v>
      </c>
      <c r="H24" s="436">
        <v>100</v>
      </c>
      <c r="I24" s="535">
        <v>20</v>
      </c>
    </row>
    <row r="25" spans="1:9" ht="24.75" customHeight="1" x14ac:dyDescent="0.2">
      <c r="A25" s="362">
        <v>17</v>
      </c>
      <c r="B25" s="526" t="s">
        <v>1363</v>
      </c>
      <c r="C25" s="362" t="s">
        <v>1376</v>
      </c>
      <c r="D25" s="440" t="s">
        <v>1395</v>
      </c>
      <c r="E25" s="435" t="s">
        <v>1409</v>
      </c>
      <c r="F25" s="362" t="s">
        <v>319</v>
      </c>
      <c r="G25" s="436">
        <v>109.09</v>
      </c>
      <c r="H25" s="436">
        <v>109.09</v>
      </c>
      <c r="I25" s="535">
        <v>21.381640000000004</v>
      </c>
    </row>
    <row r="26" spans="1:9" ht="24.75" customHeight="1" x14ac:dyDescent="0.2">
      <c r="A26" s="362">
        <v>18</v>
      </c>
      <c r="B26" s="362" t="s">
        <v>1378</v>
      </c>
      <c r="C26" s="526" t="s">
        <v>1377</v>
      </c>
      <c r="D26" s="399" t="s">
        <v>488</v>
      </c>
      <c r="E26" s="435" t="s">
        <v>1410</v>
      </c>
      <c r="F26" s="362" t="s">
        <v>319</v>
      </c>
      <c r="G26" s="436">
        <v>100</v>
      </c>
      <c r="H26" s="436">
        <v>100</v>
      </c>
      <c r="I26" s="535">
        <v>20</v>
      </c>
    </row>
    <row r="27" spans="1:9" ht="24.75" customHeight="1" x14ac:dyDescent="0.2">
      <c r="A27" s="362">
        <v>19</v>
      </c>
      <c r="B27" s="526" t="s">
        <v>1379</v>
      </c>
      <c r="C27" s="362" t="s">
        <v>1380</v>
      </c>
      <c r="D27" s="440" t="s">
        <v>1396</v>
      </c>
      <c r="E27" s="435" t="s">
        <v>1411</v>
      </c>
      <c r="F27" s="362" t="s">
        <v>319</v>
      </c>
      <c r="G27" s="436">
        <v>100</v>
      </c>
      <c r="H27" s="436">
        <v>100</v>
      </c>
      <c r="I27" s="535">
        <v>19.600000000000001</v>
      </c>
    </row>
    <row r="28" spans="1:9" ht="24.75" customHeight="1" x14ac:dyDescent="0.2">
      <c r="A28" s="362">
        <v>20</v>
      </c>
      <c r="B28" s="526" t="s">
        <v>1369</v>
      </c>
      <c r="C28" s="362" t="s">
        <v>1381</v>
      </c>
      <c r="D28" s="440" t="s">
        <v>1397</v>
      </c>
      <c r="E28" s="435" t="s">
        <v>1411</v>
      </c>
      <c r="F28" s="362" t="s">
        <v>319</v>
      </c>
      <c r="G28" s="436">
        <v>100</v>
      </c>
      <c r="H28" s="436">
        <v>100</v>
      </c>
      <c r="I28" s="535">
        <v>19.600000000000001</v>
      </c>
    </row>
    <row r="29" spans="1:9" ht="24.75" customHeight="1" x14ac:dyDescent="0.2">
      <c r="A29" s="362">
        <v>21</v>
      </c>
      <c r="B29" s="526" t="s">
        <v>1382</v>
      </c>
      <c r="C29" s="362" t="s">
        <v>1383</v>
      </c>
      <c r="D29" s="408" t="s">
        <v>1398</v>
      </c>
      <c r="E29" s="435" t="s">
        <v>1409</v>
      </c>
      <c r="F29" s="362" t="s">
        <v>319</v>
      </c>
      <c r="G29" s="436">
        <v>715.9</v>
      </c>
      <c r="H29" s="436">
        <v>715.9</v>
      </c>
      <c r="I29" s="535">
        <v>143.18</v>
      </c>
    </row>
    <row r="30" spans="1:9" ht="15" x14ac:dyDescent="0.2">
      <c r="A30" s="362"/>
      <c r="B30" s="362"/>
      <c r="C30" s="362"/>
      <c r="D30" s="362"/>
      <c r="E30" s="362"/>
      <c r="F30" s="362"/>
      <c r="G30" s="527"/>
      <c r="H30" s="527"/>
      <c r="I30" s="527"/>
    </row>
    <row r="31" spans="1:9" ht="15" x14ac:dyDescent="0.2">
      <c r="A31" s="362"/>
      <c r="B31" s="362"/>
      <c r="C31" s="362"/>
      <c r="D31" s="362"/>
      <c r="E31" s="362"/>
      <c r="F31" s="362"/>
      <c r="G31" s="527"/>
      <c r="H31" s="527"/>
      <c r="I31" s="527"/>
    </row>
    <row r="32" spans="1:9" ht="15" x14ac:dyDescent="0.2">
      <c r="A32" s="362" t="s">
        <v>259</v>
      </c>
      <c r="B32" s="362"/>
      <c r="C32" s="362"/>
      <c r="D32" s="362"/>
      <c r="E32" s="362"/>
      <c r="F32" s="362"/>
      <c r="G32" s="527"/>
      <c r="H32" s="527"/>
      <c r="I32" s="527"/>
    </row>
    <row r="33" spans="1:9" ht="15" x14ac:dyDescent="0.3">
      <c r="A33" s="362"/>
      <c r="B33" s="529"/>
      <c r="C33" s="529"/>
      <c r="D33" s="529"/>
      <c r="E33" s="529"/>
      <c r="F33" s="362" t="s">
        <v>393</v>
      </c>
      <c r="G33" s="536">
        <f>SUM(G9:G32)</f>
        <v>14694.33</v>
      </c>
      <c r="H33" s="536">
        <f>SUM(H9:H32)</f>
        <v>14694.33</v>
      </c>
      <c r="I33" s="530">
        <f>SUM(I9:I32)</f>
        <v>2921.3522799999996</v>
      </c>
    </row>
    <row r="34" spans="1:9" ht="15" x14ac:dyDescent="0.3">
      <c r="A34" s="489"/>
      <c r="B34" s="489"/>
      <c r="C34" s="489"/>
      <c r="D34" s="489"/>
      <c r="E34" s="489"/>
      <c r="F34" s="489"/>
      <c r="G34" s="489"/>
      <c r="H34" s="489"/>
      <c r="I34" s="489"/>
    </row>
    <row r="35" spans="1:9" ht="15" x14ac:dyDescent="0.3">
      <c r="A35" s="489" t="s">
        <v>406</v>
      </c>
      <c r="B35" s="489"/>
      <c r="C35" s="489"/>
      <c r="D35" s="489"/>
      <c r="E35" s="489"/>
      <c r="F35" s="489"/>
      <c r="G35" s="489"/>
      <c r="H35" s="489"/>
      <c r="I35" s="489"/>
    </row>
    <row r="36" spans="1:9" ht="15" x14ac:dyDescent="0.3">
      <c r="A36" s="489"/>
      <c r="B36" s="489"/>
      <c r="C36" s="489"/>
      <c r="D36" s="489"/>
      <c r="E36" s="489"/>
      <c r="F36" s="489"/>
      <c r="G36" s="489"/>
      <c r="H36" s="489"/>
      <c r="I36" s="489"/>
    </row>
    <row r="37" spans="1:9" ht="15" x14ac:dyDescent="0.3">
      <c r="A37" s="489"/>
      <c r="B37" s="489"/>
      <c r="C37" s="489"/>
      <c r="D37" s="489"/>
      <c r="E37" s="489"/>
      <c r="F37" s="489"/>
      <c r="G37" s="489"/>
      <c r="H37" s="489"/>
      <c r="I37" s="489"/>
    </row>
    <row r="38" spans="1:9" ht="15" x14ac:dyDescent="0.3">
      <c r="A38" s="489"/>
      <c r="B38" s="489"/>
      <c r="C38" s="489"/>
      <c r="D38" s="489"/>
      <c r="E38" s="489"/>
      <c r="F38" s="489"/>
      <c r="G38" s="489"/>
      <c r="H38" s="489"/>
      <c r="I38" s="489"/>
    </row>
    <row r="39" spans="1:9" x14ac:dyDescent="0.2">
      <c r="A39" s="531"/>
      <c r="B39" s="531"/>
      <c r="C39" s="531"/>
      <c r="D39" s="531"/>
      <c r="E39" s="531"/>
      <c r="F39" s="531"/>
      <c r="G39" s="531"/>
      <c r="H39" s="531"/>
      <c r="I39" s="531"/>
    </row>
    <row r="40" spans="1:9" ht="15" x14ac:dyDescent="0.3">
      <c r="A40" s="489" t="s">
        <v>96</v>
      </c>
      <c r="B40" s="489"/>
      <c r="C40" s="489"/>
      <c r="D40" s="489"/>
      <c r="E40" s="489"/>
      <c r="F40" s="489"/>
      <c r="G40" s="489"/>
      <c r="H40" s="489"/>
      <c r="I40" s="489"/>
    </row>
    <row r="41" spans="1:9" ht="15" x14ac:dyDescent="0.3">
      <c r="A41" s="489"/>
      <c r="B41" s="489"/>
      <c r="C41" s="489"/>
      <c r="D41" s="489"/>
      <c r="E41" s="489"/>
      <c r="F41" s="489"/>
      <c r="G41" s="489"/>
      <c r="H41" s="489"/>
      <c r="I41" s="489"/>
    </row>
    <row r="42" spans="1:9" ht="15" x14ac:dyDescent="0.3">
      <c r="A42" s="489"/>
      <c r="B42" s="489"/>
      <c r="C42" s="489"/>
      <c r="D42" s="489"/>
      <c r="E42" s="532"/>
      <c r="F42" s="532"/>
      <c r="G42" s="532"/>
      <c r="H42" s="489"/>
      <c r="I42" s="489"/>
    </row>
    <row r="43" spans="1:9" ht="15" x14ac:dyDescent="0.3">
      <c r="A43" s="489"/>
      <c r="B43" s="489"/>
      <c r="C43" s="489" t="s">
        <v>1384</v>
      </c>
      <c r="D43" s="489"/>
      <c r="E43" s="489"/>
      <c r="F43" s="489"/>
      <c r="G43" s="489"/>
      <c r="H43" s="489"/>
      <c r="I43" s="489"/>
    </row>
    <row r="44" spans="1:9" ht="15" x14ac:dyDescent="0.3">
      <c r="A44" s="489"/>
      <c r="B44" s="489"/>
      <c r="C44" s="489" t="s">
        <v>355</v>
      </c>
      <c r="D44" s="489"/>
      <c r="E44" s="489"/>
      <c r="F44" s="489"/>
      <c r="G44" s="489"/>
      <c r="H44" s="489"/>
      <c r="I44" s="489"/>
    </row>
    <row r="45" spans="1:9" x14ac:dyDescent="0.2">
      <c r="C45" s="522" t="s">
        <v>127</v>
      </c>
    </row>
  </sheetData>
  <mergeCells count="2">
    <mergeCell ref="I1:J1"/>
    <mergeCell ref="I2:J2"/>
  </mergeCells>
  <printOptions gridLines="1"/>
  <pageMargins left="0.25" right="0.25" top="0.75" bottom="0.75" header="0.3" footer="0.3"/>
  <pageSetup scale="7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6" t="s">
        <v>407</v>
      </c>
      <c r="B1" s="69"/>
      <c r="C1" s="69"/>
      <c r="D1" s="69"/>
      <c r="E1" s="69"/>
      <c r="F1" s="69"/>
      <c r="G1" s="579" t="s">
        <v>97</v>
      </c>
      <c r="H1" s="579"/>
      <c r="I1" s="294"/>
    </row>
    <row r="2" spans="1:9" ht="15" x14ac:dyDescent="0.3">
      <c r="A2" s="68" t="s">
        <v>128</v>
      </c>
      <c r="B2" s="69"/>
      <c r="C2" s="69"/>
      <c r="D2" s="69"/>
      <c r="E2" s="69"/>
      <c r="F2" s="69"/>
      <c r="G2" s="577" t="str">
        <f>'ფორმა N1'!K2</f>
        <v>09/22/2020-10/12/2020</v>
      </c>
      <c r="H2" s="577"/>
      <c r="I2" s="68"/>
    </row>
    <row r="3" spans="1:9" ht="15" x14ac:dyDescent="0.3">
      <c r="A3" s="68"/>
      <c r="B3" s="68"/>
      <c r="C3" s="68"/>
      <c r="D3" s="68"/>
      <c r="E3" s="68"/>
      <c r="F3" s="68"/>
      <c r="G3" s="235"/>
      <c r="H3" s="235"/>
      <c r="I3" s="294"/>
    </row>
    <row r="4" spans="1:9" ht="15" x14ac:dyDescent="0.3">
      <c r="A4" s="69" t="s">
        <v>257</v>
      </c>
      <c r="B4" s="69"/>
      <c r="C4" s="69"/>
      <c r="D4" s="69"/>
      <c r="E4" s="69"/>
      <c r="F4" s="69"/>
      <c r="G4" s="68"/>
      <c r="H4" s="68"/>
      <c r="I4" s="68"/>
    </row>
    <row r="5" spans="1:9" ht="15" x14ac:dyDescent="0.3">
      <c r="A5" s="352" t="str">
        <f>'ფორმა N1'!A5</f>
        <v>მპგ "ევროპული საქართველო-მოძრაობა თავისუფლებისთვის"</v>
      </c>
      <c r="B5" s="72"/>
      <c r="C5" s="72"/>
      <c r="D5" s="72"/>
      <c r="E5" s="72"/>
      <c r="F5" s="72"/>
      <c r="G5" s="73"/>
      <c r="H5" s="73"/>
      <c r="I5" s="73"/>
    </row>
    <row r="6" spans="1:9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9" ht="15" x14ac:dyDescent="0.2">
      <c r="A7" s="234"/>
      <c r="B7" s="234"/>
      <c r="C7" s="234"/>
      <c r="D7" s="234"/>
      <c r="E7" s="234"/>
      <c r="F7" s="234"/>
      <c r="G7" s="70"/>
      <c r="H7" s="70"/>
      <c r="I7" s="294"/>
    </row>
    <row r="8" spans="1:9" ht="45" x14ac:dyDescent="0.2">
      <c r="A8" s="290" t="s">
        <v>64</v>
      </c>
      <c r="B8" s="71" t="s">
        <v>312</v>
      </c>
      <c r="C8" s="82" t="s">
        <v>313</v>
      </c>
      <c r="D8" s="82" t="s">
        <v>215</v>
      </c>
      <c r="E8" s="82" t="s">
        <v>316</v>
      </c>
      <c r="F8" s="82" t="s">
        <v>315</v>
      </c>
      <c r="G8" s="82" t="s">
        <v>352</v>
      </c>
      <c r="H8" s="71" t="s">
        <v>10</v>
      </c>
      <c r="I8" s="71" t="s">
        <v>9</v>
      </c>
    </row>
    <row r="9" spans="1:9" ht="15" x14ac:dyDescent="0.2">
      <c r="A9" s="291"/>
      <c r="B9" s="292"/>
      <c r="C9" s="90"/>
      <c r="D9" s="90"/>
      <c r="E9" s="90"/>
      <c r="F9" s="90"/>
      <c r="G9" s="90"/>
      <c r="H9" s="4"/>
      <c r="I9" s="4"/>
    </row>
    <row r="10" spans="1:9" ht="15" x14ac:dyDescent="0.2">
      <c r="A10" s="291"/>
      <c r="B10" s="292"/>
      <c r="C10" s="90"/>
      <c r="D10" s="90"/>
      <c r="E10" s="90"/>
      <c r="F10" s="90"/>
      <c r="G10" s="90"/>
      <c r="H10" s="4"/>
      <c r="I10" s="4"/>
    </row>
    <row r="11" spans="1:9" ht="15" x14ac:dyDescent="0.2">
      <c r="A11" s="291"/>
      <c r="B11" s="292"/>
      <c r="C11" s="79"/>
      <c r="D11" s="79"/>
      <c r="E11" s="79"/>
      <c r="F11" s="79"/>
      <c r="G11" s="79"/>
      <c r="H11" s="4"/>
      <c r="I11" s="4"/>
    </row>
    <row r="12" spans="1:9" ht="15" x14ac:dyDescent="0.2">
      <c r="A12" s="291"/>
      <c r="B12" s="292"/>
      <c r="C12" s="79"/>
      <c r="D12" s="79"/>
      <c r="E12" s="79"/>
      <c r="F12" s="79"/>
      <c r="G12" s="79"/>
      <c r="H12" s="4"/>
      <c r="I12" s="4"/>
    </row>
    <row r="13" spans="1:9" ht="15" x14ac:dyDescent="0.2">
      <c r="A13" s="291"/>
      <c r="B13" s="292"/>
      <c r="C13" s="79"/>
      <c r="D13" s="79"/>
      <c r="E13" s="79"/>
      <c r="F13" s="79"/>
      <c r="G13" s="79"/>
      <c r="H13" s="4"/>
      <c r="I13" s="4"/>
    </row>
    <row r="14" spans="1:9" ht="15" x14ac:dyDescent="0.2">
      <c r="A14" s="291"/>
      <c r="B14" s="292"/>
      <c r="C14" s="79"/>
      <c r="D14" s="79"/>
      <c r="E14" s="79"/>
      <c r="F14" s="79"/>
      <c r="G14" s="79"/>
      <c r="H14" s="4"/>
      <c r="I14" s="4"/>
    </row>
    <row r="15" spans="1:9" ht="15" x14ac:dyDescent="0.2">
      <c r="A15" s="291"/>
      <c r="B15" s="292"/>
      <c r="C15" s="79"/>
      <c r="D15" s="79"/>
      <c r="E15" s="79"/>
      <c r="F15" s="79"/>
      <c r="G15" s="79"/>
      <c r="H15" s="4"/>
      <c r="I15" s="4"/>
    </row>
    <row r="16" spans="1:9" ht="15" x14ac:dyDescent="0.2">
      <c r="A16" s="291"/>
      <c r="B16" s="292"/>
      <c r="C16" s="79"/>
      <c r="D16" s="79"/>
      <c r="E16" s="79"/>
      <c r="F16" s="79"/>
      <c r="G16" s="79"/>
      <c r="H16" s="4"/>
      <c r="I16" s="4"/>
    </row>
    <row r="17" spans="1:9" ht="15" x14ac:dyDescent="0.2">
      <c r="A17" s="291"/>
      <c r="B17" s="292"/>
      <c r="C17" s="79"/>
      <c r="D17" s="79"/>
      <c r="E17" s="79"/>
      <c r="F17" s="79"/>
      <c r="G17" s="79"/>
      <c r="H17" s="4"/>
      <c r="I17" s="4"/>
    </row>
    <row r="18" spans="1:9" ht="15" x14ac:dyDescent="0.2">
      <c r="A18" s="291"/>
      <c r="B18" s="292"/>
      <c r="C18" s="79"/>
      <c r="D18" s="79"/>
      <c r="E18" s="79"/>
      <c r="F18" s="79"/>
      <c r="G18" s="79"/>
      <c r="H18" s="4"/>
      <c r="I18" s="4"/>
    </row>
    <row r="19" spans="1:9" ht="15" x14ac:dyDescent="0.2">
      <c r="A19" s="291"/>
      <c r="B19" s="292"/>
      <c r="C19" s="79"/>
      <c r="D19" s="79"/>
      <c r="E19" s="79"/>
      <c r="F19" s="79"/>
      <c r="G19" s="79"/>
      <c r="H19" s="4"/>
      <c r="I19" s="4"/>
    </row>
    <row r="20" spans="1:9" ht="15" x14ac:dyDescent="0.2">
      <c r="A20" s="291"/>
      <c r="B20" s="292"/>
      <c r="C20" s="79"/>
      <c r="D20" s="79"/>
      <c r="E20" s="79"/>
      <c r="F20" s="79"/>
      <c r="G20" s="79"/>
      <c r="H20" s="4"/>
      <c r="I20" s="4"/>
    </row>
    <row r="21" spans="1:9" ht="15" x14ac:dyDescent="0.2">
      <c r="A21" s="291"/>
      <c r="B21" s="292"/>
      <c r="C21" s="79"/>
      <c r="D21" s="79"/>
      <c r="E21" s="79"/>
      <c r="F21" s="79"/>
      <c r="G21" s="79"/>
      <c r="H21" s="4"/>
      <c r="I21" s="4"/>
    </row>
    <row r="22" spans="1:9" ht="15" x14ac:dyDescent="0.2">
      <c r="A22" s="291"/>
      <c r="B22" s="292"/>
      <c r="C22" s="79"/>
      <c r="D22" s="79"/>
      <c r="E22" s="79"/>
      <c r="F22" s="79"/>
      <c r="G22" s="79"/>
      <c r="H22" s="4"/>
      <c r="I22" s="4"/>
    </row>
    <row r="23" spans="1:9" ht="15" x14ac:dyDescent="0.2">
      <c r="A23" s="291"/>
      <c r="B23" s="292"/>
      <c r="C23" s="79"/>
      <c r="D23" s="79"/>
      <c r="E23" s="79"/>
      <c r="F23" s="79"/>
      <c r="G23" s="79"/>
      <c r="H23" s="4"/>
      <c r="I23" s="4"/>
    </row>
    <row r="24" spans="1:9" ht="15" x14ac:dyDescent="0.2">
      <c r="A24" s="291"/>
      <c r="B24" s="292"/>
      <c r="C24" s="79"/>
      <c r="D24" s="79"/>
      <c r="E24" s="79"/>
      <c r="F24" s="79"/>
      <c r="G24" s="79"/>
      <c r="H24" s="4"/>
      <c r="I24" s="4"/>
    </row>
    <row r="25" spans="1:9" ht="15" x14ac:dyDescent="0.2">
      <c r="A25" s="291"/>
      <c r="B25" s="292"/>
      <c r="C25" s="79"/>
      <c r="D25" s="79"/>
      <c r="E25" s="79"/>
      <c r="F25" s="79"/>
      <c r="G25" s="79"/>
      <c r="H25" s="4"/>
      <c r="I25" s="4"/>
    </row>
    <row r="26" spans="1:9" ht="15" x14ac:dyDescent="0.2">
      <c r="A26" s="291"/>
      <c r="B26" s="292"/>
      <c r="C26" s="79"/>
      <c r="D26" s="79"/>
      <c r="E26" s="79"/>
      <c r="F26" s="79"/>
      <c r="G26" s="79"/>
      <c r="H26" s="4"/>
      <c r="I26" s="4"/>
    </row>
    <row r="27" spans="1:9" ht="15" x14ac:dyDescent="0.2">
      <c r="A27" s="291"/>
      <c r="B27" s="292"/>
      <c r="C27" s="79"/>
      <c r="D27" s="79"/>
      <c r="E27" s="79"/>
      <c r="F27" s="79"/>
      <c r="G27" s="79"/>
      <c r="H27" s="4"/>
      <c r="I27" s="4"/>
    </row>
    <row r="28" spans="1:9" ht="15" x14ac:dyDescent="0.2">
      <c r="A28" s="291"/>
      <c r="B28" s="292"/>
      <c r="C28" s="79"/>
      <c r="D28" s="79"/>
      <c r="E28" s="79"/>
      <c r="F28" s="79"/>
      <c r="G28" s="79"/>
      <c r="H28" s="4"/>
      <c r="I28" s="4"/>
    </row>
    <row r="29" spans="1:9" ht="15" x14ac:dyDescent="0.2">
      <c r="A29" s="291"/>
      <c r="B29" s="292"/>
      <c r="C29" s="79"/>
      <c r="D29" s="79"/>
      <c r="E29" s="79"/>
      <c r="F29" s="79"/>
      <c r="G29" s="79"/>
      <c r="H29" s="4"/>
      <c r="I29" s="4"/>
    </row>
    <row r="30" spans="1:9" ht="15" x14ac:dyDescent="0.2">
      <c r="A30" s="291"/>
      <c r="B30" s="292"/>
      <c r="C30" s="79"/>
      <c r="D30" s="79"/>
      <c r="E30" s="79"/>
      <c r="F30" s="79"/>
      <c r="G30" s="79"/>
      <c r="H30" s="4"/>
      <c r="I30" s="4"/>
    </row>
    <row r="31" spans="1:9" ht="15" x14ac:dyDescent="0.2">
      <c r="A31" s="291"/>
      <c r="B31" s="292"/>
      <c r="C31" s="79"/>
      <c r="D31" s="79"/>
      <c r="E31" s="79"/>
      <c r="F31" s="79"/>
      <c r="G31" s="79"/>
      <c r="H31" s="4"/>
      <c r="I31" s="4"/>
    </row>
    <row r="32" spans="1:9" ht="15" x14ac:dyDescent="0.2">
      <c r="A32" s="291"/>
      <c r="B32" s="292"/>
      <c r="C32" s="79"/>
      <c r="D32" s="79"/>
      <c r="E32" s="79"/>
      <c r="F32" s="79"/>
      <c r="G32" s="79"/>
      <c r="H32" s="4"/>
      <c r="I32" s="4"/>
    </row>
    <row r="33" spans="1:9" ht="15" x14ac:dyDescent="0.2">
      <c r="A33" s="291"/>
      <c r="B33" s="292"/>
      <c r="C33" s="79"/>
      <c r="D33" s="79"/>
      <c r="E33" s="79"/>
      <c r="F33" s="79"/>
      <c r="G33" s="79"/>
      <c r="H33" s="4"/>
      <c r="I33" s="4"/>
    </row>
    <row r="34" spans="1:9" ht="15" x14ac:dyDescent="0.3">
      <c r="A34" s="291"/>
      <c r="B34" s="293"/>
      <c r="C34" s="91"/>
      <c r="D34" s="91"/>
      <c r="E34" s="91"/>
      <c r="F34" s="91"/>
      <c r="G34" s="91" t="s">
        <v>311</v>
      </c>
      <c r="H34" s="78">
        <f>SUM(H9:H33)</f>
        <v>0</v>
      </c>
      <c r="I34" s="78">
        <f>SUM(I9:I33)</f>
        <v>0</v>
      </c>
    </row>
    <row r="35" spans="1:9" ht="15" x14ac:dyDescent="0.3">
      <c r="A35" s="39"/>
      <c r="B35" s="39"/>
      <c r="C35" s="39"/>
      <c r="D35" s="39"/>
      <c r="E35" s="39"/>
      <c r="F35" s="39"/>
      <c r="G35" s="2"/>
      <c r="H35" s="2"/>
    </row>
    <row r="36" spans="1:9" ht="15" x14ac:dyDescent="0.3">
      <c r="A36" s="182" t="s">
        <v>408</v>
      </c>
      <c r="B36" s="39"/>
      <c r="C36" s="39"/>
      <c r="D36" s="39"/>
      <c r="E36" s="39"/>
      <c r="F36" s="39"/>
      <c r="G36" s="2"/>
      <c r="H36" s="2"/>
    </row>
    <row r="37" spans="1:9" ht="15" x14ac:dyDescent="0.3">
      <c r="A37" s="182"/>
      <c r="B37" s="39"/>
      <c r="C37" s="39"/>
      <c r="D37" s="39"/>
      <c r="E37" s="39"/>
      <c r="F37" s="39"/>
      <c r="G37" s="2"/>
      <c r="H37" s="2"/>
    </row>
    <row r="38" spans="1:9" ht="15" x14ac:dyDescent="0.3">
      <c r="A38" s="182"/>
      <c r="B38" s="2"/>
      <c r="C38" s="2"/>
      <c r="D38" s="2"/>
      <c r="E38" s="2"/>
      <c r="F38" s="2"/>
      <c r="G38" s="2"/>
      <c r="H38" s="2"/>
    </row>
    <row r="39" spans="1:9" ht="15" x14ac:dyDescent="0.3">
      <c r="A39" s="182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1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1"/>
      <c r="B44" s="61" t="s">
        <v>254</v>
      </c>
      <c r="C44" s="61"/>
      <c r="D44" s="61"/>
      <c r="E44" s="61"/>
      <c r="F44" s="61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58"/>
      <c r="B46" s="58" t="s">
        <v>127</v>
      </c>
      <c r="C46" s="58"/>
      <c r="D46" s="58"/>
      <c r="E46" s="58"/>
      <c r="F46" s="5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67" customWidth="1"/>
    <col min="2" max="2" width="13.140625" style="167" customWidth="1"/>
    <col min="3" max="3" width="15.140625" style="167" customWidth="1"/>
    <col min="4" max="4" width="18" style="167" customWidth="1"/>
    <col min="5" max="5" width="20.5703125" style="167" customWidth="1"/>
    <col min="6" max="6" width="21.28515625" style="167" customWidth="1"/>
    <col min="7" max="7" width="15.140625" style="167" customWidth="1"/>
    <col min="8" max="8" width="15.5703125" style="167" customWidth="1"/>
    <col min="9" max="9" width="13.42578125" style="167" customWidth="1"/>
    <col min="10" max="10" width="0" style="167" hidden="1" customWidth="1"/>
    <col min="11" max="16384" width="9.140625" style="167"/>
  </cols>
  <sheetData>
    <row r="1" spans="1:10" ht="15" x14ac:dyDescent="0.3">
      <c r="A1" s="66" t="s">
        <v>409</v>
      </c>
      <c r="B1" s="66"/>
      <c r="C1" s="69"/>
      <c r="D1" s="69"/>
      <c r="E1" s="69"/>
      <c r="F1" s="69"/>
      <c r="G1" s="579" t="s">
        <v>97</v>
      </c>
      <c r="H1" s="579"/>
    </row>
    <row r="2" spans="1:10" ht="15" x14ac:dyDescent="0.3">
      <c r="A2" s="68" t="s">
        <v>128</v>
      </c>
      <c r="B2" s="66"/>
      <c r="C2" s="69"/>
      <c r="D2" s="69"/>
      <c r="E2" s="69"/>
      <c r="F2" s="69"/>
      <c r="G2" s="577" t="str">
        <f>'ფორმა N1'!K2</f>
        <v>09/22/2020-10/12/2020</v>
      </c>
      <c r="H2" s="577"/>
    </row>
    <row r="3" spans="1:10" ht="15" x14ac:dyDescent="0.3">
      <c r="A3" s="68"/>
      <c r="B3" s="68"/>
      <c r="C3" s="68"/>
      <c r="D3" s="68"/>
      <c r="E3" s="68"/>
      <c r="F3" s="68"/>
      <c r="G3" s="235"/>
      <c r="H3" s="235"/>
    </row>
    <row r="4" spans="1:10" ht="15" x14ac:dyDescent="0.3">
      <c r="A4" s="69" t="s">
        <v>257</v>
      </c>
      <c r="B4" s="69"/>
      <c r="C4" s="69"/>
      <c r="D4" s="69"/>
      <c r="E4" s="69"/>
      <c r="F4" s="69"/>
      <c r="G4" s="68"/>
      <c r="H4" s="68"/>
    </row>
    <row r="5" spans="1:10" ht="15" x14ac:dyDescent="0.3">
      <c r="A5" s="352" t="str">
        <f>'ფორმა N1'!A5</f>
        <v>მპგ "ევროპული საქართველო-მოძრაობა თავისუფლებისთვის"</v>
      </c>
      <c r="B5" s="72"/>
      <c r="C5" s="72"/>
      <c r="D5" s="72"/>
      <c r="E5" s="72"/>
      <c r="F5" s="72"/>
      <c r="G5" s="73"/>
      <c r="H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</row>
    <row r="7" spans="1:10" ht="15" x14ac:dyDescent="0.2">
      <c r="A7" s="234"/>
      <c r="B7" s="234"/>
      <c r="C7" s="234"/>
      <c r="D7" s="234"/>
      <c r="E7" s="234"/>
      <c r="F7" s="234"/>
      <c r="G7" s="70"/>
      <c r="H7" s="70"/>
    </row>
    <row r="8" spans="1:10" ht="30" x14ac:dyDescent="0.2">
      <c r="A8" s="82" t="s">
        <v>64</v>
      </c>
      <c r="B8" s="82" t="s">
        <v>312</v>
      </c>
      <c r="C8" s="82" t="s">
        <v>313</v>
      </c>
      <c r="D8" s="82" t="s">
        <v>215</v>
      </c>
      <c r="E8" s="82" t="s">
        <v>320</v>
      </c>
      <c r="F8" s="82" t="s">
        <v>314</v>
      </c>
      <c r="G8" s="71" t="s">
        <v>10</v>
      </c>
      <c r="H8" s="71" t="s">
        <v>9</v>
      </c>
      <c r="J8" s="194" t="s">
        <v>319</v>
      </c>
    </row>
    <row r="9" spans="1:10" ht="15" x14ac:dyDescent="0.2">
      <c r="A9" s="90"/>
      <c r="B9" s="90"/>
      <c r="C9" s="90"/>
      <c r="D9" s="90"/>
      <c r="E9" s="90"/>
      <c r="F9" s="90"/>
      <c r="G9" s="4"/>
      <c r="H9" s="4"/>
      <c r="J9" s="194" t="s">
        <v>0</v>
      </c>
    </row>
    <row r="10" spans="1:10" ht="15" x14ac:dyDescent="0.2">
      <c r="A10" s="90"/>
      <c r="B10" s="90"/>
      <c r="C10" s="90"/>
      <c r="D10" s="90"/>
      <c r="E10" s="90"/>
      <c r="F10" s="90"/>
      <c r="G10" s="4"/>
      <c r="H10" s="4"/>
    </row>
    <row r="11" spans="1:10" ht="15" x14ac:dyDescent="0.2">
      <c r="A11" s="79"/>
      <c r="B11" s="79"/>
      <c r="C11" s="79"/>
      <c r="D11" s="79"/>
      <c r="E11" s="79"/>
      <c r="F11" s="79"/>
      <c r="G11" s="4"/>
      <c r="H11" s="4"/>
    </row>
    <row r="12" spans="1:10" ht="15" x14ac:dyDescent="0.2">
      <c r="A12" s="79"/>
      <c r="B12" s="79"/>
      <c r="C12" s="79"/>
      <c r="D12" s="79"/>
      <c r="E12" s="79"/>
      <c r="F12" s="79"/>
      <c r="G12" s="4"/>
      <c r="H12" s="4"/>
    </row>
    <row r="13" spans="1:10" ht="15" x14ac:dyDescent="0.2">
      <c r="A13" s="79"/>
      <c r="B13" s="79"/>
      <c r="C13" s="79"/>
      <c r="D13" s="79"/>
      <c r="E13" s="79"/>
      <c r="F13" s="79"/>
      <c r="G13" s="4"/>
      <c r="H13" s="4"/>
    </row>
    <row r="14" spans="1:10" ht="15" x14ac:dyDescent="0.2">
      <c r="A14" s="79"/>
      <c r="B14" s="79"/>
      <c r="C14" s="79"/>
      <c r="D14" s="79"/>
      <c r="E14" s="79"/>
      <c r="F14" s="79"/>
      <c r="G14" s="4"/>
      <c r="H14" s="4"/>
    </row>
    <row r="15" spans="1:10" ht="15" x14ac:dyDescent="0.2">
      <c r="A15" s="79"/>
      <c r="B15" s="79"/>
      <c r="C15" s="79"/>
      <c r="D15" s="79"/>
      <c r="E15" s="79"/>
      <c r="F15" s="79"/>
      <c r="G15" s="4"/>
      <c r="H15" s="4"/>
    </row>
    <row r="16" spans="1:10" ht="15" x14ac:dyDescent="0.2">
      <c r="A16" s="79"/>
      <c r="B16" s="79"/>
      <c r="C16" s="79"/>
      <c r="D16" s="79"/>
      <c r="E16" s="79"/>
      <c r="F16" s="79"/>
      <c r="G16" s="4"/>
      <c r="H16" s="4"/>
    </row>
    <row r="17" spans="1:8" ht="15" x14ac:dyDescent="0.2">
      <c r="A17" s="79"/>
      <c r="B17" s="79"/>
      <c r="C17" s="79"/>
      <c r="D17" s="79"/>
      <c r="E17" s="79"/>
      <c r="F17" s="79"/>
      <c r="G17" s="4"/>
      <c r="H17" s="4"/>
    </row>
    <row r="18" spans="1:8" ht="15" x14ac:dyDescent="0.2">
      <c r="A18" s="79"/>
      <c r="B18" s="79"/>
      <c r="C18" s="79"/>
      <c r="D18" s="79"/>
      <c r="E18" s="79"/>
      <c r="F18" s="79"/>
      <c r="G18" s="4"/>
      <c r="H18" s="4"/>
    </row>
    <row r="19" spans="1:8" ht="15" x14ac:dyDescent="0.2">
      <c r="A19" s="79"/>
      <c r="B19" s="79"/>
      <c r="C19" s="79"/>
      <c r="D19" s="79"/>
      <c r="E19" s="79"/>
      <c r="F19" s="79"/>
      <c r="G19" s="4"/>
      <c r="H19" s="4"/>
    </row>
    <row r="20" spans="1:8" ht="15" x14ac:dyDescent="0.2">
      <c r="A20" s="79"/>
      <c r="B20" s="79"/>
      <c r="C20" s="79"/>
      <c r="D20" s="79"/>
      <c r="E20" s="79"/>
      <c r="F20" s="79"/>
      <c r="G20" s="4"/>
      <c r="H20" s="4"/>
    </row>
    <row r="21" spans="1:8" ht="15" x14ac:dyDescent="0.2">
      <c r="A21" s="79"/>
      <c r="B21" s="79"/>
      <c r="C21" s="79"/>
      <c r="D21" s="79"/>
      <c r="E21" s="79"/>
      <c r="F21" s="79"/>
      <c r="G21" s="4"/>
      <c r="H21" s="4"/>
    </row>
    <row r="22" spans="1:8" ht="15" x14ac:dyDescent="0.2">
      <c r="A22" s="79"/>
      <c r="B22" s="79"/>
      <c r="C22" s="79"/>
      <c r="D22" s="79"/>
      <c r="E22" s="79"/>
      <c r="F22" s="79"/>
      <c r="G22" s="4"/>
      <c r="H22" s="4"/>
    </row>
    <row r="23" spans="1:8" ht="15" x14ac:dyDescent="0.2">
      <c r="A23" s="79"/>
      <c r="B23" s="79"/>
      <c r="C23" s="79"/>
      <c r="D23" s="79"/>
      <c r="E23" s="79"/>
      <c r="F23" s="79"/>
      <c r="G23" s="4"/>
      <c r="H23" s="4"/>
    </row>
    <row r="24" spans="1:8" ht="15" x14ac:dyDescent="0.2">
      <c r="A24" s="79"/>
      <c r="B24" s="79"/>
      <c r="C24" s="79"/>
      <c r="D24" s="79"/>
      <c r="E24" s="79"/>
      <c r="F24" s="79"/>
      <c r="G24" s="4"/>
      <c r="H24" s="4"/>
    </row>
    <row r="25" spans="1:8" ht="15" x14ac:dyDescent="0.2">
      <c r="A25" s="79"/>
      <c r="B25" s="79"/>
      <c r="C25" s="79"/>
      <c r="D25" s="79"/>
      <c r="E25" s="79"/>
      <c r="F25" s="79"/>
      <c r="G25" s="4"/>
      <c r="H25" s="4"/>
    </row>
    <row r="26" spans="1:8" ht="15" x14ac:dyDescent="0.2">
      <c r="A26" s="79"/>
      <c r="B26" s="79"/>
      <c r="C26" s="79"/>
      <c r="D26" s="79"/>
      <c r="E26" s="79"/>
      <c r="F26" s="79"/>
      <c r="G26" s="4"/>
      <c r="H26" s="4"/>
    </row>
    <row r="27" spans="1:8" ht="15" x14ac:dyDescent="0.2">
      <c r="A27" s="79"/>
      <c r="B27" s="79"/>
      <c r="C27" s="79"/>
      <c r="D27" s="79"/>
      <c r="E27" s="79"/>
      <c r="F27" s="79"/>
      <c r="G27" s="4"/>
      <c r="H27" s="4"/>
    </row>
    <row r="28" spans="1:8" ht="15" x14ac:dyDescent="0.2">
      <c r="A28" s="79"/>
      <c r="B28" s="79"/>
      <c r="C28" s="79"/>
      <c r="D28" s="79"/>
      <c r="E28" s="79"/>
      <c r="F28" s="79"/>
      <c r="G28" s="4"/>
      <c r="H28" s="4"/>
    </row>
    <row r="29" spans="1:8" ht="15" x14ac:dyDescent="0.2">
      <c r="A29" s="79"/>
      <c r="B29" s="79"/>
      <c r="C29" s="79"/>
      <c r="D29" s="79"/>
      <c r="E29" s="79"/>
      <c r="F29" s="79"/>
      <c r="G29" s="4"/>
      <c r="H29" s="4"/>
    </row>
    <row r="30" spans="1:8" ht="15" x14ac:dyDescent="0.2">
      <c r="A30" s="79"/>
      <c r="B30" s="79"/>
      <c r="C30" s="79"/>
      <c r="D30" s="79"/>
      <c r="E30" s="79"/>
      <c r="F30" s="79"/>
      <c r="G30" s="4"/>
      <c r="H30" s="4"/>
    </row>
    <row r="31" spans="1:8" ht="15" x14ac:dyDescent="0.2">
      <c r="A31" s="79"/>
      <c r="B31" s="79"/>
      <c r="C31" s="79"/>
      <c r="D31" s="79"/>
      <c r="E31" s="79"/>
      <c r="F31" s="79"/>
      <c r="G31" s="4"/>
      <c r="H31" s="4"/>
    </row>
    <row r="32" spans="1:8" ht="15" x14ac:dyDescent="0.2">
      <c r="A32" s="79"/>
      <c r="B32" s="79"/>
      <c r="C32" s="79"/>
      <c r="D32" s="79"/>
      <c r="E32" s="79"/>
      <c r="F32" s="79"/>
      <c r="G32" s="4"/>
      <c r="H32" s="4"/>
    </row>
    <row r="33" spans="1:9" ht="15" x14ac:dyDescent="0.2">
      <c r="A33" s="79"/>
      <c r="B33" s="79"/>
      <c r="C33" s="79"/>
      <c r="D33" s="79"/>
      <c r="E33" s="79"/>
      <c r="F33" s="79"/>
      <c r="G33" s="4"/>
      <c r="H33" s="4"/>
    </row>
    <row r="34" spans="1:9" ht="15" x14ac:dyDescent="0.3">
      <c r="A34" s="79"/>
      <c r="B34" s="91"/>
      <c r="C34" s="91"/>
      <c r="D34" s="91"/>
      <c r="E34" s="91"/>
      <c r="F34" s="91" t="s">
        <v>318</v>
      </c>
      <c r="G34" s="78">
        <f>SUM(G9:G33)</f>
        <v>0</v>
      </c>
      <c r="H34" s="78">
        <f>SUM(H9:H33)</f>
        <v>0</v>
      </c>
    </row>
    <row r="35" spans="1:9" ht="15" x14ac:dyDescent="0.3">
      <c r="A35" s="192"/>
      <c r="B35" s="192"/>
      <c r="C35" s="192"/>
      <c r="D35" s="192"/>
      <c r="E35" s="192"/>
      <c r="F35" s="192"/>
      <c r="G35" s="192"/>
      <c r="H35" s="166"/>
      <c r="I35" s="166"/>
    </row>
    <row r="36" spans="1:9" ht="15" x14ac:dyDescent="0.3">
      <c r="A36" s="193" t="s">
        <v>410</v>
      </c>
      <c r="B36" s="193"/>
      <c r="C36" s="192"/>
      <c r="D36" s="192"/>
      <c r="E36" s="192"/>
      <c r="F36" s="192"/>
      <c r="G36" s="192"/>
      <c r="H36" s="166"/>
      <c r="I36" s="166"/>
    </row>
    <row r="37" spans="1:9" ht="15" x14ac:dyDescent="0.3">
      <c r="A37" s="193"/>
      <c r="B37" s="193"/>
      <c r="C37" s="192"/>
      <c r="D37" s="192"/>
      <c r="E37" s="192"/>
      <c r="F37" s="192"/>
      <c r="G37" s="192"/>
      <c r="H37" s="166"/>
      <c r="I37" s="166"/>
    </row>
    <row r="38" spans="1:9" ht="15" x14ac:dyDescent="0.3">
      <c r="A38" s="193"/>
      <c r="B38" s="193"/>
      <c r="C38" s="166"/>
      <c r="D38" s="166"/>
      <c r="E38" s="166"/>
      <c r="F38" s="166"/>
      <c r="G38" s="166"/>
      <c r="H38" s="166"/>
      <c r="I38" s="166"/>
    </row>
    <row r="39" spans="1:9" ht="15" x14ac:dyDescent="0.3">
      <c r="A39" s="193"/>
      <c r="B39" s="193"/>
      <c r="C39" s="166"/>
      <c r="D39" s="166"/>
      <c r="E39" s="166"/>
      <c r="F39" s="166"/>
      <c r="G39" s="166"/>
      <c r="H39" s="166"/>
      <c r="I39" s="166"/>
    </row>
    <row r="40" spans="1:9" x14ac:dyDescent="0.2">
      <c r="A40" s="190"/>
      <c r="B40" s="190"/>
      <c r="C40" s="190"/>
      <c r="D40" s="190"/>
      <c r="E40" s="190"/>
      <c r="F40" s="190"/>
      <c r="G40" s="190"/>
      <c r="H40" s="190"/>
      <c r="I40" s="190"/>
    </row>
    <row r="41" spans="1:9" ht="15" x14ac:dyDescent="0.3">
      <c r="A41" s="172" t="s">
        <v>96</v>
      </c>
      <c r="B41" s="172"/>
      <c r="C41" s="166"/>
      <c r="D41" s="166"/>
      <c r="E41" s="166"/>
      <c r="F41" s="166"/>
      <c r="G41" s="166"/>
      <c r="H41" s="166"/>
      <c r="I41" s="166"/>
    </row>
    <row r="42" spans="1:9" ht="15" x14ac:dyDescent="0.3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5" x14ac:dyDescent="0.3">
      <c r="A43" s="166"/>
      <c r="B43" s="166"/>
      <c r="C43" s="166"/>
      <c r="D43" s="166"/>
      <c r="E43" s="166"/>
      <c r="F43" s="166"/>
      <c r="G43" s="166"/>
      <c r="H43" s="166"/>
      <c r="I43" s="173"/>
    </row>
    <row r="44" spans="1:9" ht="15" x14ac:dyDescent="0.3">
      <c r="A44" s="172"/>
      <c r="B44" s="172"/>
      <c r="C44" s="172" t="s">
        <v>375</v>
      </c>
      <c r="D44" s="172"/>
      <c r="E44" s="192"/>
      <c r="F44" s="172"/>
      <c r="G44" s="172"/>
      <c r="H44" s="166"/>
      <c r="I44" s="173"/>
    </row>
    <row r="45" spans="1:9" ht="15" x14ac:dyDescent="0.3">
      <c r="A45" s="166"/>
      <c r="B45" s="166"/>
      <c r="C45" s="166" t="s">
        <v>253</v>
      </c>
      <c r="D45" s="166"/>
      <c r="E45" s="166"/>
      <c r="F45" s="166"/>
      <c r="G45" s="166"/>
      <c r="H45" s="166"/>
      <c r="I45" s="173"/>
    </row>
    <row r="46" spans="1:9" x14ac:dyDescent="0.2">
      <c r="A46" s="174"/>
      <c r="B46" s="174"/>
      <c r="C46" s="174" t="s">
        <v>127</v>
      </c>
      <c r="D46" s="174"/>
      <c r="E46" s="174"/>
      <c r="F46" s="174"/>
      <c r="G46" s="17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79"/>
  <sheetViews>
    <sheetView view="pageBreakPreview" topLeftCell="A67" zoomScale="90" zoomScaleSheetLayoutView="90" workbookViewId="0">
      <selection activeCell="D171" sqref="D171"/>
    </sheetView>
  </sheetViews>
  <sheetFormatPr defaultRowHeight="16.5" customHeight="1" x14ac:dyDescent="0.2"/>
  <cols>
    <col min="1" max="1" width="6.28515625" style="167" customWidth="1"/>
    <col min="2" max="2" width="20.28515625" style="491" bestFit="1" customWidth="1"/>
    <col min="3" max="3" width="28.28515625" style="167" customWidth="1"/>
    <col min="4" max="4" width="39.140625" style="167" customWidth="1"/>
    <col min="5" max="5" width="16.85546875" style="167" customWidth="1"/>
    <col min="6" max="6" width="17.28515625" style="167" customWidth="1"/>
    <col min="7" max="7" width="17" style="167" customWidth="1"/>
    <col min="8" max="8" width="13.7109375" style="167" customWidth="1"/>
    <col min="9" max="9" width="27.140625" style="167" customWidth="1"/>
    <col min="10" max="10" width="18.5703125" style="167" bestFit="1" customWidth="1"/>
    <col min="11" max="11" width="16.7109375" style="167" customWidth="1"/>
    <col min="12" max="12" width="17.7109375" style="167" customWidth="1"/>
    <col min="13" max="13" width="27.85546875" style="167" customWidth="1"/>
    <col min="14" max="16384" width="9.140625" style="167"/>
  </cols>
  <sheetData>
    <row r="2" spans="1:13" ht="16.5" customHeight="1" x14ac:dyDescent="0.3">
      <c r="A2" s="587" t="s">
        <v>411</v>
      </c>
      <c r="B2" s="587"/>
      <c r="C2" s="587"/>
      <c r="D2" s="587"/>
      <c r="E2" s="587"/>
      <c r="F2" s="281"/>
      <c r="G2" s="69"/>
      <c r="H2" s="69"/>
      <c r="I2" s="69"/>
      <c r="J2" s="69"/>
      <c r="K2" s="235"/>
      <c r="L2" s="236"/>
      <c r="M2" s="236" t="s">
        <v>97</v>
      </c>
    </row>
    <row r="3" spans="1:13" ht="16.5" customHeight="1" x14ac:dyDescent="0.3">
      <c r="A3" s="68" t="s">
        <v>128</v>
      </c>
      <c r="B3" s="482"/>
      <c r="C3" s="66"/>
      <c r="D3" s="69"/>
      <c r="E3" s="69"/>
      <c r="F3" s="69"/>
      <c r="G3" s="69"/>
      <c r="H3" s="69"/>
      <c r="I3" s="69"/>
      <c r="J3" s="69"/>
      <c r="K3" s="235"/>
      <c r="L3" s="577" t="str">
        <f>'ფორმა N1'!K2</f>
        <v>09/22/2020-10/12/2020</v>
      </c>
      <c r="M3" s="577"/>
    </row>
    <row r="4" spans="1:13" ht="16.5" customHeight="1" x14ac:dyDescent="0.3">
      <c r="A4" s="68"/>
      <c r="B4" s="482"/>
      <c r="C4" s="68"/>
      <c r="D4" s="66"/>
      <c r="E4" s="66"/>
      <c r="F4" s="66"/>
      <c r="G4" s="66"/>
      <c r="H4" s="66"/>
      <c r="I4" s="66"/>
      <c r="J4" s="66"/>
      <c r="K4" s="235"/>
      <c r="L4" s="235"/>
      <c r="M4" s="235"/>
    </row>
    <row r="5" spans="1:13" ht="16.5" customHeight="1" x14ac:dyDescent="0.3">
      <c r="A5" s="69" t="s">
        <v>257</v>
      </c>
      <c r="B5" s="483"/>
      <c r="C5" s="69"/>
      <c r="D5" s="69"/>
      <c r="E5" s="69"/>
      <c r="F5" s="69"/>
      <c r="G5" s="69"/>
      <c r="H5" s="69"/>
      <c r="I5" s="69"/>
      <c r="J5" s="69"/>
      <c r="K5" s="68"/>
      <c r="L5" s="68"/>
      <c r="M5" s="68"/>
    </row>
    <row r="6" spans="1:13" ht="16.5" customHeight="1" x14ac:dyDescent="0.3">
      <c r="A6" s="352" t="str">
        <f>'ფორმა N1'!A5</f>
        <v>მპგ "ევროპული საქართველო-მოძრაობა თავისუფლებისთვის"</v>
      </c>
      <c r="B6" s="484"/>
      <c r="C6" s="72"/>
      <c r="D6" s="72"/>
      <c r="E6" s="72"/>
      <c r="F6" s="72"/>
      <c r="G6" s="72"/>
      <c r="H6" s="72"/>
      <c r="I6" s="72"/>
      <c r="J6" s="72"/>
      <c r="K6" s="73"/>
      <c r="L6" s="73"/>
    </row>
    <row r="7" spans="1:13" ht="16.5" customHeight="1" x14ac:dyDescent="0.3">
      <c r="A7" s="69"/>
      <c r="B7" s="483"/>
      <c r="C7" s="69"/>
      <c r="D7" s="69"/>
      <c r="E7" s="69"/>
      <c r="F7" s="69"/>
      <c r="G7" s="69"/>
      <c r="H7" s="69"/>
      <c r="I7" s="69"/>
      <c r="J7" s="69"/>
      <c r="K7" s="68"/>
      <c r="L7" s="68"/>
      <c r="M7" s="68"/>
    </row>
    <row r="8" spans="1:13" ht="16.5" customHeight="1" x14ac:dyDescent="0.2">
      <c r="A8" s="234"/>
      <c r="B8" s="70"/>
      <c r="C8" s="234"/>
      <c r="D8" s="234"/>
      <c r="E8" s="234"/>
      <c r="F8" s="234"/>
      <c r="G8" s="234"/>
      <c r="H8" s="234"/>
      <c r="I8" s="234"/>
      <c r="J8" s="234"/>
      <c r="K8" s="70"/>
      <c r="L8" s="70"/>
      <c r="M8" s="70"/>
    </row>
    <row r="9" spans="1:13" ht="42" customHeight="1" x14ac:dyDescent="0.2">
      <c r="A9" s="82" t="s">
        <v>64</v>
      </c>
      <c r="B9" s="485" t="s">
        <v>445</v>
      </c>
      <c r="C9" s="82" t="s">
        <v>412</v>
      </c>
      <c r="D9" s="82" t="s">
        <v>413</v>
      </c>
      <c r="E9" s="82" t="s">
        <v>414</v>
      </c>
      <c r="F9" s="82" t="s">
        <v>415</v>
      </c>
      <c r="G9" s="82" t="s">
        <v>416</v>
      </c>
      <c r="H9" s="82" t="s">
        <v>417</v>
      </c>
      <c r="I9" s="82" t="s">
        <v>418</v>
      </c>
      <c r="J9" s="82" t="s">
        <v>419</v>
      </c>
      <c r="K9" s="82" t="s">
        <v>420</v>
      </c>
      <c r="L9" s="82" t="s">
        <v>421</v>
      </c>
      <c r="M9" s="82" t="s">
        <v>299</v>
      </c>
    </row>
    <row r="10" spans="1:13" s="102" customFormat="1" ht="18.75" customHeight="1" x14ac:dyDescent="0.2">
      <c r="A10" s="90">
        <v>1</v>
      </c>
      <c r="B10" s="362" t="s">
        <v>869</v>
      </c>
      <c r="C10" s="540" t="s">
        <v>530</v>
      </c>
      <c r="D10" s="424" t="s">
        <v>532</v>
      </c>
      <c r="E10" s="363" t="s">
        <v>533</v>
      </c>
      <c r="F10" s="90" t="s">
        <v>477</v>
      </c>
      <c r="G10" s="90"/>
      <c r="H10" s="90"/>
      <c r="I10" s="90"/>
      <c r="J10" s="90"/>
      <c r="K10" s="539"/>
      <c r="L10" s="363">
        <v>19440</v>
      </c>
      <c r="M10" s="90"/>
    </row>
    <row r="11" spans="1:13" s="102" customFormat="1" ht="18.75" customHeight="1" x14ac:dyDescent="0.2">
      <c r="A11" s="90">
        <v>2</v>
      </c>
      <c r="B11" s="362" t="s">
        <v>1502</v>
      </c>
      <c r="C11" s="540" t="s">
        <v>530</v>
      </c>
      <c r="D11" s="424" t="s">
        <v>532</v>
      </c>
      <c r="E11" s="363" t="s">
        <v>533</v>
      </c>
      <c r="F11" s="90" t="s">
        <v>477</v>
      </c>
      <c r="G11" s="90"/>
      <c r="H11" s="90"/>
      <c r="I11" s="90"/>
      <c r="J11" s="90"/>
      <c r="K11" s="539"/>
      <c r="L11" s="363">
        <v>10440</v>
      </c>
      <c r="M11" s="90"/>
    </row>
    <row r="12" spans="1:13" s="102" customFormat="1" ht="18.75" customHeight="1" x14ac:dyDescent="0.2">
      <c r="A12" s="90">
        <v>3</v>
      </c>
      <c r="B12" s="362" t="s">
        <v>1506</v>
      </c>
      <c r="C12" s="540" t="s">
        <v>530</v>
      </c>
      <c r="D12" s="424" t="s">
        <v>534</v>
      </c>
      <c r="E12" s="363" t="s">
        <v>535</v>
      </c>
      <c r="F12" s="90" t="s">
        <v>477</v>
      </c>
      <c r="G12" s="79"/>
      <c r="H12" s="79"/>
      <c r="I12" s="79"/>
      <c r="J12" s="79"/>
      <c r="K12" s="539"/>
      <c r="L12" s="363">
        <v>33838.86</v>
      </c>
      <c r="M12" s="79"/>
    </row>
    <row r="13" spans="1:13" s="102" customFormat="1" ht="18.75" customHeight="1" x14ac:dyDescent="0.2">
      <c r="A13" s="90">
        <v>4</v>
      </c>
      <c r="B13" s="362" t="s">
        <v>1506</v>
      </c>
      <c r="C13" s="540" t="s">
        <v>530</v>
      </c>
      <c r="D13" s="424" t="s">
        <v>534</v>
      </c>
      <c r="E13" s="363" t="s">
        <v>535</v>
      </c>
      <c r="F13" s="90" t="s">
        <v>477</v>
      </c>
      <c r="G13" s="79"/>
      <c r="H13" s="79"/>
      <c r="I13" s="79"/>
      <c r="J13" s="79"/>
      <c r="K13" s="539"/>
      <c r="L13" s="363">
        <v>61236.15</v>
      </c>
      <c r="M13" s="79"/>
    </row>
    <row r="14" spans="1:13" s="102" customFormat="1" ht="18.75" customHeight="1" x14ac:dyDescent="0.2">
      <c r="A14" s="90">
        <v>5</v>
      </c>
      <c r="B14" s="362" t="s">
        <v>1505</v>
      </c>
      <c r="C14" s="540" t="s">
        <v>530</v>
      </c>
      <c r="D14" s="424" t="s">
        <v>536</v>
      </c>
      <c r="E14" s="363" t="s">
        <v>537</v>
      </c>
      <c r="F14" s="90" t="s">
        <v>477</v>
      </c>
      <c r="G14" s="79"/>
      <c r="H14" s="79"/>
      <c r="I14" s="79"/>
      <c r="J14" s="79"/>
      <c r="K14" s="539"/>
      <c r="L14" s="363">
        <v>67316.240000000005</v>
      </c>
      <c r="M14" s="79"/>
    </row>
    <row r="15" spans="1:13" s="102" customFormat="1" ht="18.75" customHeight="1" x14ac:dyDescent="0.2">
      <c r="A15" s="90">
        <v>6</v>
      </c>
      <c r="B15" s="362" t="s">
        <v>1503</v>
      </c>
      <c r="C15" s="540" t="s">
        <v>530</v>
      </c>
      <c r="D15" s="424" t="s">
        <v>536</v>
      </c>
      <c r="E15" s="363" t="s">
        <v>537</v>
      </c>
      <c r="F15" s="90" t="s">
        <v>477</v>
      </c>
      <c r="G15" s="79"/>
      <c r="H15" s="79"/>
      <c r="I15" s="79"/>
      <c r="J15" s="79"/>
      <c r="K15" s="539"/>
      <c r="L15" s="363">
        <v>15301.07</v>
      </c>
      <c r="M15" s="79"/>
    </row>
    <row r="16" spans="1:13" s="102" customFormat="1" ht="18.75" customHeight="1" x14ac:dyDescent="0.2">
      <c r="A16" s="90">
        <v>7</v>
      </c>
      <c r="B16" s="362" t="s">
        <v>866</v>
      </c>
      <c r="C16" s="540" t="s">
        <v>542</v>
      </c>
      <c r="D16" s="424" t="s">
        <v>538</v>
      </c>
      <c r="E16" s="363" t="s">
        <v>539</v>
      </c>
      <c r="F16" s="90" t="s">
        <v>477</v>
      </c>
      <c r="G16" s="79"/>
      <c r="H16" s="79"/>
      <c r="I16" s="79"/>
      <c r="J16" s="79"/>
      <c r="K16" s="539"/>
      <c r="L16" s="363">
        <v>990</v>
      </c>
      <c r="M16" s="79"/>
    </row>
    <row r="17" spans="1:13" s="102" customFormat="1" ht="18.75" customHeight="1" x14ac:dyDescent="0.2">
      <c r="A17" s="90">
        <v>8</v>
      </c>
      <c r="B17" s="362" t="s">
        <v>866</v>
      </c>
      <c r="C17" s="540" t="s">
        <v>542</v>
      </c>
      <c r="D17" s="424" t="s">
        <v>540</v>
      </c>
      <c r="E17" s="363" t="s">
        <v>541</v>
      </c>
      <c r="F17" s="90" t="s">
        <v>477</v>
      </c>
      <c r="G17" s="79"/>
      <c r="H17" s="79"/>
      <c r="I17" s="79"/>
      <c r="J17" s="79"/>
      <c r="K17" s="539"/>
      <c r="L17" s="363">
        <v>590</v>
      </c>
      <c r="M17" s="79"/>
    </row>
    <row r="18" spans="1:13" s="102" customFormat="1" ht="18.75" customHeight="1" x14ac:dyDescent="0.2">
      <c r="A18" s="90">
        <v>9</v>
      </c>
      <c r="B18" s="362"/>
      <c r="C18" s="540" t="s">
        <v>542</v>
      </c>
      <c r="D18" s="424" t="s">
        <v>543</v>
      </c>
      <c r="E18" s="504" t="s">
        <v>1482</v>
      </c>
      <c r="F18" s="90" t="s">
        <v>477</v>
      </c>
      <c r="G18" s="79"/>
      <c r="H18" s="79"/>
      <c r="I18" s="79"/>
      <c r="J18" s="79"/>
      <c r="K18" s="539"/>
      <c r="L18" s="363">
        <v>2938.5</v>
      </c>
      <c r="M18" s="79"/>
    </row>
    <row r="19" spans="1:13" s="102" customFormat="1" ht="18.75" customHeight="1" x14ac:dyDescent="0.2">
      <c r="A19" s="90">
        <v>10</v>
      </c>
      <c r="B19" s="362"/>
      <c r="C19" s="540" t="s">
        <v>542</v>
      </c>
      <c r="D19" s="424" t="s">
        <v>543</v>
      </c>
      <c r="E19" s="504" t="s">
        <v>1482</v>
      </c>
      <c r="F19" s="90" t="s">
        <v>477</v>
      </c>
      <c r="G19" s="79"/>
      <c r="H19" s="79"/>
      <c r="I19" s="79"/>
      <c r="J19" s="79"/>
      <c r="K19" s="539"/>
      <c r="L19" s="363">
        <v>2938.43</v>
      </c>
      <c r="M19" s="79"/>
    </row>
    <row r="20" spans="1:13" s="102" customFormat="1" ht="18.75" customHeight="1" x14ac:dyDescent="0.2">
      <c r="A20" s="90">
        <v>11</v>
      </c>
      <c r="B20" s="362"/>
      <c r="C20" s="540" t="s">
        <v>542</v>
      </c>
      <c r="D20" s="424" t="s">
        <v>543</v>
      </c>
      <c r="E20" s="504" t="s">
        <v>1482</v>
      </c>
      <c r="F20" s="90" t="s">
        <v>477</v>
      </c>
      <c r="G20" s="79"/>
      <c r="H20" s="79"/>
      <c r="I20" s="79"/>
      <c r="J20" s="79"/>
      <c r="K20" s="539"/>
      <c r="L20" s="363">
        <v>2938.5</v>
      </c>
      <c r="M20" s="79"/>
    </row>
    <row r="21" spans="1:13" s="102" customFormat="1" ht="18.75" customHeight="1" x14ac:dyDescent="0.2">
      <c r="A21" s="90">
        <v>12</v>
      </c>
      <c r="B21" s="362"/>
      <c r="C21" s="540" t="s">
        <v>542</v>
      </c>
      <c r="D21" s="424" t="s">
        <v>543</v>
      </c>
      <c r="E21" s="504" t="s">
        <v>1482</v>
      </c>
      <c r="F21" s="90" t="s">
        <v>477</v>
      </c>
      <c r="G21" s="79"/>
      <c r="H21" s="79"/>
      <c r="I21" s="79"/>
      <c r="J21" s="79"/>
      <c r="K21" s="539"/>
      <c r="L21" s="363">
        <v>2956.5</v>
      </c>
      <c r="M21" s="79"/>
    </row>
    <row r="22" spans="1:13" s="102" customFormat="1" ht="18.75" customHeight="1" x14ac:dyDescent="0.2">
      <c r="A22" s="90">
        <v>13</v>
      </c>
      <c r="B22" s="362"/>
      <c r="C22" s="540" t="s">
        <v>542</v>
      </c>
      <c r="D22" s="424" t="s">
        <v>543</v>
      </c>
      <c r="E22" s="504" t="s">
        <v>1482</v>
      </c>
      <c r="F22" s="90" t="s">
        <v>477</v>
      </c>
      <c r="G22" s="79"/>
      <c r="H22" s="79"/>
      <c r="I22" s="79"/>
      <c r="J22" s="79"/>
      <c r="K22" s="539"/>
      <c r="L22" s="363">
        <v>2956.5</v>
      </c>
      <c r="M22" s="79"/>
    </row>
    <row r="23" spans="1:13" s="102" customFormat="1" ht="18.75" customHeight="1" x14ac:dyDescent="0.2">
      <c r="A23" s="90">
        <v>14</v>
      </c>
      <c r="B23" s="362"/>
      <c r="C23" s="540" t="s">
        <v>542</v>
      </c>
      <c r="D23" s="424" t="s">
        <v>543</v>
      </c>
      <c r="E23" s="504" t="s">
        <v>1482</v>
      </c>
      <c r="F23" s="90" t="s">
        <v>477</v>
      </c>
      <c r="G23" s="79"/>
      <c r="H23" s="79"/>
      <c r="I23" s="79"/>
      <c r="J23" s="79"/>
      <c r="K23" s="539"/>
      <c r="L23" s="363">
        <v>2959.2</v>
      </c>
      <c r="M23" s="79"/>
    </row>
    <row r="24" spans="1:13" s="102" customFormat="1" ht="18.75" customHeight="1" x14ac:dyDescent="0.2">
      <c r="A24" s="90">
        <v>15</v>
      </c>
      <c r="B24" s="362"/>
      <c r="C24" s="540" t="s">
        <v>542</v>
      </c>
      <c r="D24" s="424" t="s">
        <v>543</v>
      </c>
      <c r="E24" s="504" t="s">
        <v>1482</v>
      </c>
      <c r="F24" s="90" t="s">
        <v>477</v>
      </c>
      <c r="G24" s="79"/>
      <c r="H24" s="79"/>
      <c r="I24" s="79"/>
      <c r="J24" s="79"/>
      <c r="K24" s="539"/>
      <c r="L24" s="363">
        <v>2959.2</v>
      </c>
      <c r="M24" s="79"/>
    </row>
    <row r="25" spans="1:13" s="102" customFormat="1" ht="18.75" customHeight="1" x14ac:dyDescent="0.2">
      <c r="A25" s="90">
        <v>16</v>
      </c>
      <c r="B25" s="362"/>
      <c r="C25" s="540" t="s">
        <v>542</v>
      </c>
      <c r="D25" s="424" t="s">
        <v>543</v>
      </c>
      <c r="E25" s="504" t="s">
        <v>1482</v>
      </c>
      <c r="F25" s="90" t="s">
        <v>477</v>
      </c>
      <c r="G25" s="79"/>
      <c r="H25" s="79"/>
      <c r="I25" s="79"/>
      <c r="J25" s="79"/>
      <c r="K25" s="539"/>
      <c r="L25" s="363">
        <v>2959.2</v>
      </c>
      <c r="M25" s="79"/>
    </row>
    <row r="26" spans="1:13" s="102" customFormat="1" ht="18.75" customHeight="1" x14ac:dyDescent="0.2">
      <c r="A26" s="90">
        <v>17</v>
      </c>
      <c r="B26" s="362"/>
      <c r="C26" s="540" t="s">
        <v>542</v>
      </c>
      <c r="D26" s="424" t="s">
        <v>543</v>
      </c>
      <c r="E26" s="504" t="s">
        <v>1482</v>
      </c>
      <c r="F26" s="90" t="s">
        <v>477</v>
      </c>
      <c r="G26" s="79"/>
      <c r="H26" s="79"/>
      <c r="I26" s="79"/>
      <c r="J26" s="79"/>
      <c r="K26" s="539"/>
      <c r="L26" s="363">
        <v>2959.2</v>
      </c>
      <c r="M26" s="79"/>
    </row>
    <row r="27" spans="1:13" s="102" customFormat="1" ht="18.75" customHeight="1" x14ac:dyDescent="0.2">
      <c r="A27" s="90">
        <v>18</v>
      </c>
      <c r="B27" s="362"/>
      <c r="C27" s="540" t="s">
        <v>542</v>
      </c>
      <c r="D27" s="424" t="s">
        <v>543</v>
      </c>
      <c r="E27" s="504" t="s">
        <v>1482</v>
      </c>
      <c r="F27" s="90" t="s">
        <v>477</v>
      </c>
      <c r="G27" s="79"/>
      <c r="H27" s="79"/>
      <c r="I27" s="79"/>
      <c r="J27" s="79"/>
      <c r="K27" s="539"/>
      <c r="L27" s="363">
        <v>3024</v>
      </c>
      <c r="M27" s="79"/>
    </row>
    <row r="28" spans="1:13" s="102" customFormat="1" ht="18.75" customHeight="1" x14ac:dyDescent="0.2">
      <c r="A28" s="90">
        <v>19</v>
      </c>
      <c r="B28" s="362"/>
      <c r="C28" s="540" t="s">
        <v>542</v>
      </c>
      <c r="D28" s="424" t="s">
        <v>543</v>
      </c>
      <c r="E28" s="504" t="s">
        <v>1482</v>
      </c>
      <c r="F28" s="90" t="s">
        <v>477</v>
      </c>
      <c r="G28" s="79"/>
      <c r="H28" s="79"/>
      <c r="I28" s="79"/>
      <c r="J28" s="79"/>
      <c r="K28" s="539"/>
      <c r="L28" s="363">
        <v>3024</v>
      </c>
      <c r="M28" s="79"/>
    </row>
    <row r="29" spans="1:13" s="102" customFormat="1" ht="18.75" customHeight="1" x14ac:dyDescent="0.2">
      <c r="A29" s="90">
        <v>20</v>
      </c>
      <c r="B29" s="362"/>
      <c r="C29" s="540" t="s">
        <v>542</v>
      </c>
      <c r="D29" s="424" t="s">
        <v>543</v>
      </c>
      <c r="E29" s="504" t="s">
        <v>1482</v>
      </c>
      <c r="F29" s="90" t="s">
        <v>477</v>
      </c>
      <c r="G29" s="79"/>
      <c r="H29" s="79"/>
      <c r="I29" s="79"/>
      <c r="J29" s="79"/>
      <c r="K29" s="539"/>
      <c r="L29" s="363">
        <v>3055.5</v>
      </c>
      <c r="M29" s="79"/>
    </row>
    <row r="30" spans="1:13" s="102" customFormat="1" ht="18.75" customHeight="1" x14ac:dyDescent="0.2">
      <c r="A30" s="90">
        <v>21</v>
      </c>
      <c r="B30" s="362"/>
      <c r="C30" s="540" t="s">
        <v>542</v>
      </c>
      <c r="D30" s="424" t="s">
        <v>543</v>
      </c>
      <c r="E30" s="504" t="s">
        <v>1482</v>
      </c>
      <c r="F30" s="90" t="s">
        <v>477</v>
      </c>
      <c r="G30" s="79"/>
      <c r="H30" s="79"/>
      <c r="I30" s="79"/>
      <c r="J30" s="79"/>
      <c r="K30" s="539"/>
      <c r="L30" s="363">
        <v>3055.5</v>
      </c>
      <c r="M30" s="79"/>
    </row>
    <row r="31" spans="1:13" s="102" customFormat="1" ht="18.75" customHeight="1" x14ac:dyDescent="0.2">
      <c r="A31" s="90">
        <v>22</v>
      </c>
      <c r="B31" s="362"/>
      <c r="C31" s="540" t="s">
        <v>542</v>
      </c>
      <c r="D31" s="424" t="s">
        <v>543</v>
      </c>
      <c r="E31" s="504" t="s">
        <v>1482</v>
      </c>
      <c r="F31" s="90" t="s">
        <v>477</v>
      </c>
      <c r="G31" s="79"/>
      <c r="H31" s="79"/>
      <c r="I31" s="79"/>
      <c r="J31" s="79"/>
      <c r="K31" s="539"/>
      <c r="L31" s="363">
        <v>3055.5</v>
      </c>
      <c r="M31" s="79"/>
    </row>
    <row r="32" spans="1:13" s="102" customFormat="1" ht="18.75" customHeight="1" x14ac:dyDescent="0.2">
      <c r="A32" s="90">
        <v>23</v>
      </c>
      <c r="B32" s="362"/>
      <c r="C32" s="540" t="s">
        <v>542</v>
      </c>
      <c r="D32" s="424" t="s">
        <v>543</v>
      </c>
      <c r="E32" s="504" t="s">
        <v>1482</v>
      </c>
      <c r="F32" s="90" t="s">
        <v>477</v>
      </c>
      <c r="G32" s="79"/>
      <c r="H32" s="79"/>
      <c r="I32" s="79"/>
      <c r="J32" s="79"/>
      <c r="K32" s="539"/>
      <c r="L32" s="363">
        <v>3055.5</v>
      </c>
      <c r="M32" s="79"/>
    </row>
    <row r="33" spans="1:13" s="102" customFormat="1" ht="18.75" customHeight="1" x14ac:dyDescent="0.2">
      <c r="A33" s="90">
        <v>24</v>
      </c>
      <c r="B33" s="362"/>
      <c r="C33" s="540" t="s">
        <v>542</v>
      </c>
      <c r="D33" s="424" t="s">
        <v>543</v>
      </c>
      <c r="E33" s="504" t="s">
        <v>1482</v>
      </c>
      <c r="F33" s="90" t="s">
        <v>477</v>
      </c>
      <c r="G33" s="79"/>
      <c r="H33" s="79"/>
      <c r="I33" s="79"/>
      <c r="J33" s="79"/>
      <c r="K33" s="539"/>
      <c r="L33" s="363">
        <v>3055.5</v>
      </c>
      <c r="M33" s="79"/>
    </row>
    <row r="34" spans="1:13" s="102" customFormat="1" ht="18.75" customHeight="1" x14ac:dyDescent="0.2">
      <c r="A34" s="90">
        <v>25</v>
      </c>
      <c r="B34" s="362"/>
      <c r="C34" s="540" t="s">
        <v>542</v>
      </c>
      <c r="D34" s="424" t="s">
        <v>543</v>
      </c>
      <c r="E34" s="504" t="s">
        <v>1482</v>
      </c>
      <c r="F34" s="90" t="s">
        <v>477</v>
      </c>
      <c r="G34" s="79"/>
      <c r="H34" s="79"/>
      <c r="I34" s="79"/>
      <c r="J34" s="79"/>
      <c r="K34" s="539"/>
      <c r="L34" s="363">
        <v>3055.5</v>
      </c>
      <c r="M34" s="79"/>
    </row>
    <row r="35" spans="1:13" s="102" customFormat="1" ht="18.75" customHeight="1" x14ac:dyDescent="0.2">
      <c r="A35" s="90">
        <v>26</v>
      </c>
      <c r="B35" s="362"/>
      <c r="C35" s="540" t="s">
        <v>542</v>
      </c>
      <c r="D35" s="424" t="s">
        <v>543</v>
      </c>
      <c r="E35" s="504" t="s">
        <v>1482</v>
      </c>
      <c r="F35" s="90" t="s">
        <v>477</v>
      </c>
      <c r="G35" s="79"/>
      <c r="H35" s="79"/>
      <c r="I35" s="79"/>
      <c r="J35" s="79"/>
      <c r="K35" s="539"/>
      <c r="L35" s="363">
        <v>3055.5</v>
      </c>
      <c r="M35" s="79"/>
    </row>
    <row r="36" spans="1:13" s="102" customFormat="1" ht="18.75" customHeight="1" x14ac:dyDescent="0.2">
      <c r="A36" s="90">
        <v>27</v>
      </c>
      <c r="B36" s="362"/>
      <c r="C36" s="540" t="s">
        <v>542</v>
      </c>
      <c r="D36" s="424" t="s">
        <v>543</v>
      </c>
      <c r="E36" s="504" t="s">
        <v>1482</v>
      </c>
      <c r="F36" s="90" t="s">
        <v>477</v>
      </c>
      <c r="G36" s="79"/>
      <c r="H36" s="79"/>
      <c r="I36" s="79"/>
      <c r="J36" s="79"/>
      <c r="K36" s="539"/>
      <c r="L36" s="363">
        <v>3055.5</v>
      </c>
      <c r="M36" s="79"/>
    </row>
    <row r="37" spans="1:13" s="102" customFormat="1" ht="18.75" customHeight="1" x14ac:dyDescent="0.2">
      <c r="A37" s="90">
        <v>28</v>
      </c>
      <c r="B37" s="362"/>
      <c r="C37" s="540" t="s">
        <v>542</v>
      </c>
      <c r="D37" s="424" t="s">
        <v>543</v>
      </c>
      <c r="E37" s="504" t="s">
        <v>1482</v>
      </c>
      <c r="F37" s="90" t="s">
        <v>477</v>
      </c>
      <c r="G37" s="79"/>
      <c r="H37" s="79"/>
      <c r="I37" s="79"/>
      <c r="J37" s="79"/>
      <c r="K37" s="539"/>
      <c r="L37" s="363">
        <v>3055.5</v>
      </c>
      <c r="M37" s="79"/>
    </row>
    <row r="38" spans="1:13" s="102" customFormat="1" ht="18.75" customHeight="1" x14ac:dyDescent="0.2">
      <c r="A38" s="90">
        <v>29</v>
      </c>
      <c r="B38" s="362"/>
      <c r="C38" s="540" t="s">
        <v>542</v>
      </c>
      <c r="D38" s="424" t="s">
        <v>543</v>
      </c>
      <c r="E38" s="504" t="s">
        <v>1482</v>
      </c>
      <c r="F38" s="90" t="s">
        <v>477</v>
      </c>
      <c r="G38" s="79"/>
      <c r="H38" s="79"/>
      <c r="I38" s="79"/>
      <c r="J38" s="79"/>
      <c r="K38" s="539"/>
      <c r="L38" s="363">
        <v>3010.5</v>
      </c>
      <c r="M38" s="79"/>
    </row>
    <row r="39" spans="1:13" s="102" customFormat="1" ht="18.75" customHeight="1" x14ac:dyDescent="0.2">
      <c r="A39" s="90">
        <v>30</v>
      </c>
      <c r="B39" s="362"/>
      <c r="C39" s="540" t="s">
        <v>542</v>
      </c>
      <c r="D39" s="424" t="s">
        <v>543</v>
      </c>
      <c r="E39" s="504" t="s">
        <v>1482</v>
      </c>
      <c r="F39" s="90" t="s">
        <v>477</v>
      </c>
      <c r="G39" s="79"/>
      <c r="H39" s="79"/>
      <c r="I39" s="79"/>
      <c r="J39" s="79"/>
      <c r="K39" s="539"/>
      <c r="L39" s="363">
        <v>229.6</v>
      </c>
      <c r="M39" s="79"/>
    </row>
    <row r="40" spans="1:13" s="102" customFormat="1" ht="18.75" customHeight="1" x14ac:dyDescent="0.2">
      <c r="A40" s="90">
        <v>31</v>
      </c>
      <c r="B40" s="362"/>
      <c r="C40" s="540" t="s">
        <v>542</v>
      </c>
      <c r="D40" s="424" t="s">
        <v>543</v>
      </c>
      <c r="E40" s="504" t="s">
        <v>1482</v>
      </c>
      <c r="F40" s="90" t="s">
        <v>477</v>
      </c>
      <c r="G40" s="79"/>
      <c r="H40" s="79"/>
      <c r="I40" s="79"/>
      <c r="J40" s="79"/>
      <c r="K40" s="539"/>
      <c r="L40" s="363">
        <v>16.399999999999999</v>
      </c>
      <c r="M40" s="79"/>
    </row>
    <row r="41" spans="1:13" s="102" customFormat="1" ht="18.75" customHeight="1" x14ac:dyDescent="0.2">
      <c r="A41" s="90">
        <v>32</v>
      </c>
      <c r="B41" s="362"/>
      <c r="C41" s="540" t="s">
        <v>542</v>
      </c>
      <c r="D41" s="424" t="s">
        <v>543</v>
      </c>
      <c r="E41" s="504" t="s">
        <v>1482</v>
      </c>
      <c r="F41" s="90" t="s">
        <v>477</v>
      </c>
      <c r="G41" s="79"/>
      <c r="H41" s="79"/>
      <c r="I41" s="79"/>
      <c r="J41" s="79"/>
      <c r="K41" s="539"/>
      <c r="L41" s="363">
        <v>2952</v>
      </c>
      <c r="M41" s="79"/>
    </row>
    <row r="42" spans="1:13" s="102" customFormat="1" ht="18.75" customHeight="1" x14ac:dyDescent="0.2">
      <c r="A42" s="90">
        <v>33</v>
      </c>
      <c r="B42" s="362"/>
      <c r="C42" s="540" t="s">
        <v>542</v>
      </c>
      <c r="D42" s="424" t="s">
        <v>543</v>
      </c>
      <c r="E42" s="504" t="s">
        <v>1482</v>
      </c>
      <c r="F42" s="90" t="s">
        <v>477</v>
      </c>
      <c r="G42" s="79"/>
      <c r="H42" s="79"/>
      <c r="I42" s="79"/>
      <c r="J42" s="79"/>
      <c r="K42" s="539"/>
      <c r="L42" s="363">
        <v>2952</v>
      </c>
      <c r="M42" s="79"/>
    </row>
    <row r="43" spans="1:13" s="102" customFormat="1" ht="18.75" customHeight="1" x14ac:dyDescent="0.2">
      <c r="A43" s="90">
        <v>34</v>
      </c>
      <c r="B43" s="362"/>
      <c r="C43" s="540" t="s">
        <v>542</v>
      </c>
      <c r="D43" s="424" t="s">
        <v>543</v>
      </c>
      <c r="E43" s="504" t="s">
        <v>1482</v>
      </c>
      <c r="F43" s="90" t="s">
        <v>477</v>
      </c>
      <c r="G43" s="79"/>
      <c r="H43" s="79"/>
      <c r="I43" s="79"/>
      <c r="J43" s="79"/>
      <c r="K43" s="539"/>
      <c r="L43" s="363">
        <v>2952</v>
      </c>
      <c r="M43" s="79"/>
    </row>
    <row r="44" spans="1:13" s="102" customFormat="1" ht="18.75" customHeight="1" x14ac:dyDescent="0.2">
      <c r="A44" s="90">
        <v>35</v>
      </c>
      <c r="B44" s="362"/>
      <c r="C44" s="540" t="s">
        <v>542</v>
      </c>
      <c r="D44" s="424" t="s">
        <v>543</v>
      </c>
      <c r="E44" s="504" t="s">
        <v>1482</v>
      </c>
      <c r="F44" s="90" t="s">
        <v>477</v>
      </c>
      <c r="G44" s="79"/>
      <c r="H44" s="79"/>
      <c r="I44" s="79"/>
      <c r="J44" s="79"/>
      <c r="K44" s="539"/>
      <c r="L44" s="363">
        <v>2165.75</v>
      </c>
      <c r="M44" s="79"/>
    </row>
    <row r="45" spans="1:13" s="102" customFormat="1" ht="18.75" customHeight="1" x14ac:dyDescent="0.2">
      <c r="A45" s="90">
        <v>36</v>
      </c>
      <c r="B45" s="362"/>
      <c r="C45" s="540" t="s">
        <v>542</v>
      </c>
      <c r="D45" s="424" t="s">
        <v>543</v>
      </c>
      <c r="E45" s="504" t="s">
        <v>1482</v>
      </c>
      <c r="F45" s="90" t="s">
        <v>477</v>
      </c>
      <c r="G45" s="79"/>
      <c r="H45" s="79"/>
      <c r="I45" s="79"/>
      <c r="J45" s="79"/>
      <c r="K45" s="539"/>
      <c r="L45" s="363">
        <v>2952</v>
      </c>
      <c r="M45" s="79"/>
    </row>
    <row r="46" spans="1:13" s="102" customFormat="1" ht="18.75" customHeight="1" x14ac:dyDescent="0.2">
      <c r="A46" s="90">
        <v>37</v>
      </c>
      <c r="B46" s="362"/>
      <c r="C46" s="540" t="s">
        <v>542</v>
      </c>
      <c r="D46" s="424" t="s">
        <v>543</v>
      </c>
      <c r="E46" s="504" t="s">
        <v>1482</v>
      </c>
      <c r="F46" s="90" t="s">
        <v>477</v>
      </c>
      <c r="G46" s="79"/>
      <c r="H46" s="79"/>
      <c r="I46" s="79"/>
      <c r="J46" s="79"/>
      <c r="K46" s="539"/>
      <c r="L46" s="363">
        <v>2893.5</v>
      </c>
      <c r="M46" s="79"/>
    </row>
    <row r="47" spans="1:13" s="102" customFormat="1" ht="18.75" customHeight="1" x14ac:dyDescent="0.2">
      <c r="A47" s="90">
        <v>38</v>
      </c>
      <c r="B47" s="362"/>
      <c r="C47" s="540" t="s">
        <v>542</v>
      </c>
      <c r="D47" s="424" t="s">
        <v>543</v>
      </c>
      <c r="E47" s="504" t="s">
        <v>1482</v>
      </c>
      <c r="F47" s="90" t="s">
        <v>477</v>
      </c>
      <c r="G47" s="79"/>
      <c r="H47" s="79"/>
      <c r="I47" s="79"/>
      <c r="J47" s="79"/>
      <c r="K47" s="539"/>
      <c r="L47" s="363">
        <v>2893.5</v>
      </c>
      <c r="M47" s="79"/>
    </row>
    <row r="48" spans="1:13" s="102" customFormat="1" ht="18.75" customHeight="1" x14ac:dyDescent="0.2">
      <c r="A48" s="90">
        <v>39</v>
      </c>
      <c r="B48" s="362"/>
      <c r="C48" s="540" t="s">
        <v>542</v>
      </c>
      <c r="D48" s="424" t="s">
        <v>543</v>
      </c>
      <c r="E48" s="504" t="s">
        <v>1482</v>
      </c>
      <c r="F48" s="90" t="s">
        <v>477</v>
      </c>
      <c r="G48" s="79"/>
      <c r="H48" s="79"/>
      <c r="I48" s="79"/>
      <c r="J48" s="79"/>
      <c r="K48" s="539"/>
      <c r="L48" s="363">
        <v>2893.5</v>
      </c>
      <c r="M48" s="79"/>
    </row>
    <row r="49" spans="1:13" s="102" customFormat="1" ht="18.75" customHeight="1" x14ac:dyDescent="0.2">
      <c r="A49" s="90">
        <v>40</v>
      </c>
      <c r="B49" s="362"/>
      <c r="C49" s="540" t="s">
        <v>542</v>
      </c>
      <c r="D49" s="424" t="s">
        <v>543</v>
      </c>
      <c r="E49" s="504" t="s">
        <v>1482</v>
      </c>
      <c r="F49" s="90" t="s">
        <v>477</v>
      </c>
      <c r="G49" s="79"/>
      <c r="H49" s="79"/>
      <c r="I49" s="79"/>
      <c r="J49" s="79"/>
      <c r="K49" s="539"/>
      <c r="L49" s="363">
        <v>67.61</v>
      </c>
      <c r="M49" s="79"/>
    </row>
    <row r="50" spans="1:13" s="102" customFormat="1" ht="18.75" customHeight="1" x14ac:dyDescent="0.2">
      <c r="A50" s="90">
        <v>41</v>
      </c>
      <c r="B50" s="362"/>
      <c r="C50" s="540" t="s">
        <v>542</v>
      </c>
      <c r="D50" s="424" t="s">
        <v>543</v>
      </c>
      <c r="E50" s="504" t="s">
        <v>1482</v>
      </c>
      <c r="F50" s="90" t="s">
        <v>477</v>
      </c>
      <c r="G50" s="79"/>
      <c r="H50" s="79"/>
      <c r="I50" s="79"/>
      <c r="J50" s="79"/>
      <c r="K50" s="539"/>
      <c r="L50" s="363">
        <v>2893.5</v>
      </c>
      <c r="M50" s="79"/>
    </row>
    <row r="51" spans="1:13" s="102" customFormat="1" ht="18.75" customHeight="1" x14ac:dyDescent="0.2">
      <c r="A51" s="90">
        <v>42</v>
      </c>
      <c r="B51" s="362"/>
      <c r="C51" s="540" t="s">
        <v>542</v>
      </c>
      <c r="D51" s="424" t="s">
        <v>543</v>
      </c>
      <c r="E51" s="504" t="s">
        <v>1482</v>
      </c>
      <c r="F51" s="90" t="s">
        <v>477</v>
      </c>
      <c r="G51" s="79"/>
      <c r="H51" s="79"/>
      <c r="I51" s="79"/>
      <c r="J51" s="79"/>
      <c r="K51" s="539"/>
      <c r="L51" s="363">
        <v>29.39</v>
      </c>
      <c r="M51" s="79"/>
    </row>
    <row r="52" spans="1:13" s="102" customFormat="1" ht="18.75" customHeight="1" x14ac:dyDescent="0.2">
      <c r="A52" s="90">
        <v>43</v>
      </c>
      <c r="B52" s="362"/>
      <c r="C52" s="540" t="s">
        <v>542</v>
      </c>
      <c r="D52" s="424" t="s">
        <v>543</v>
      </c>
      <c r="E52" s="504" t="s">
        <v>1482</v>
      </c>
      <c r="F52" s="90" t="s">
        <v>477</v>
      </c>
      <c r="G52" s="79"/>
      <c r="H52" s="79"/>
      <c r="I52" s="79"/>
      <c r="J52" s="79"/>
      <c r="K52" s="539"/>
      <c r="L52" s="363">
        <v>2938.5</v>
      </c>
      <c r="M52" s="79"/>
    </row>
    <row r="53" spans="1:13" s="102" customFormat="1" ht="18.75" customHeight="1" x14ac:dyDescent="0.2">
      <c r="A53" s="90">
        <v>44</v>
      </c>
      <c r="B53" s="362"/>
      <c r="C53" s="540" t="s">
        <v>542</v>
      </c>
      <c r="D53" s="424" t="s">
        <v>543</v>
      </c>
      <c r="E53" s="504" t="s">
        <v>1482</v>
      </c>
      <c r="F53" s="90" t="s">
        <v>477</v>
      </c>
      <c r="G53" s="79"/>
      <c r="H53" s="79"/>
      <c r="I53" s="79"/>
      <c r="J53" s="79"/>
      <c r="K53" s="539"/>
      <c r="L53" s="363">
        <v>2938.5</v>
      </c>
      <c r="M53" s="79"/>
    </row>
    <row r="54" spans="1:13" s="102" customFormat="1" ht="18.75" customHeight="1" x14ac:dyDescent="0.2">
      <c r="A54" s="90">
        <v>45</v>
      </c>
      <c r="B54" s="362"/>
      <c r="C54" s="540" t="s">
        <v>542</v>
      </c>
      <c r="D54" s="424" t="s">
        <v>543</v>
      </c>
      <c r="E54" s="504" t="s">
        <v>1482</v>
      </c>
      <c r="F54" s="90" t="s">
        <v>477</v>
      </c>
      <c r="G54" s="79"/>
      <c r="H54" s="79"/>
      <c r="I54" s="79"/>
      <c r="J54" s="79"/>
      <c r="K54" s="539"/>
      <c r="L54" s="363">
        <v>163.25</v>
      </c>
      <c r="M54" s="79"/>
    </row>
    <row r="55" spans="1:13" s="102" customFormat="1" ht="18.75" customHeight="1" x14ac:dyDescent="0.2">
      <c r="A55" s="90">
        <v>46</v>
      </c>
      <c r="B55" s="362"/>
      <c r="C55" s="540" t="s">
        <v>542</v>
      </c>
      <c r="D55" s="424" t="s">
        <v>543</v>
      </c>
      <c r="E55" s="504" t="s">
        <v>1482</v>
      </c>
      <c r="F55" s="90" t="s">
        <v>477</v>
      </c>
      <c r="G55" s="79"/>
      <c r="H55" s="79"/>
      <c r="I55" s="79"/>
      <c r="J55" s="79"/>
      <c r="K55" s="539"/>
      <c r="L55" s="363">
        <v>2938.5</v>
      </c>
      <c r="M55" s="79"/>
    </row>
    <row r="56" spans="1:13" s="102" customFormat="1" ht="18.75" customHeight="1" x14ac:dyDescent="0.2">
      <c r="A56" s="90">
        <v>47</v>
      </c>
      <c r="B56" s="362"/>
      <c r="C56" s="540" t="s">
        <v>542</v>
      </c>
      <c r="D56" s="424" t="s">
        <v>543</v>
      </c>
      <c r="E56" s="504" t="s">
        <v>1482</v>
      </c>
      <c r="F56" s="90" t="s">
        <v>477</v>
      </c>
      <c r="G56" s="79"/>
      <c r="H56" s="79"/>
      <c r="I56" s="79"/>
      <c r="J56" s="79"/>
      <c r="K56" s="539"/>
      <c r="L56" s="363">
        <v>2938.5</v>
      </c>
      <c r="M56" s="79"/>
    </row>
    <row r="57" spans="1:13" s="102" customFormat="1" ht="18.75" customHeight="1" x14ac:dyDescent="0.2">
      <c r="A57" s="90">
        <v>48</v>
      </c>
      <c r="B57" s="362"/>
      <c r="C57" s="540" t="s">
        <v>542</v>
      </c>
      <c r="D57" s="424" t="s">
        <v>543</v>
      </c>
      <c r="E57" s="504" t="s">
        <v>1482</v>
      </c>
      <c r="F57" s="90" t="s">
        <v>477</v>
      </c>
      <c r="G57" s="79"/>
      <c r="H57" s="79"/>
      <c r="I57" s="79"/>
      <c r="J57" s="79"/>
      <c r="K57" s="539"/>
      <c r="L57" s="363">
        <v>2907</v>
      </c>
      <c r="M57" s="79"/>
    </row>
    <row r="58" spans="1:13" s="102" customFormat="1" ht="18.75" customHeight="1" x14ac:dyDescent="0.2">
      <c r="A58" s="90">
        <v>49</v>
      </c>
      <c r="B58" s="362"/>
      <c r="C58" s="540" t="s">
        <v>542</v>
      </c>
      <c r="D58" s="424" t="s">
        <v>543</v>
      </c>
      <c r="E58" s="504" t="s">
        <v>1482</v>
      </c>
      <c r="F58" s="90" t="s">
        <v>477</v>
      </c>
      <c r="G58" s="79"/>
      <c r="H58" s="79"/>
      <c r="I58" s="79"/>
      <c r="J58" s="79"/>
      <c r="K58" s="539"/>
      <c r="L58" s="363">
        <v>2907</v>
      </c>
      <c r="M58" s="79"/>
    </row>
    <row r="59" spans="1:13" s="102" customFormat="1" ht="18.75" customHeight="1" x14ac:dyDescent="0.2">
      <c r="A59" s="90">
        <v>50</v>
      </c>
      <c r="B59" s="362"/>
      <c r="C59" s="540" t="s">
        <v>542</v>
      </c>
      <c r="D59" s="424" t="s">
        <v>543</v>
      </c>
      <c r="E59" s="504" t="s">
        <v>1482</v>
      </c>
      <c r="F59" s="90" t="s">
        <v>477</v>
      </c>
      <c r="G59" s="79"/>
      <c r="H59" s="79"/>
      <c r="I59" s="79"/>
      <c r="J59" s="79"/>
      <c r="K59" s="539"/>
      <c r="L59" s="363">
        <v>18.25</v>
      </c>
      <c r="M59" s="79"/>
    </row>
    <row r="60" spans="1:13" s="102" customFormat="1" ht="18.75" customHeight="1" x14ac:dyDescent="0.2">
      <c r="A60" s="90">
        <v>51</v>
      </c>
      <c r="B60" s="362"/>
      <c r="C60" s="540" t="s">
        <v>542</v>
      </c>
      <c r="D60" s="424" t="s">
        <v>543</v>
      </c>
      <c r="E60" s="504" t="s">
        <v>1482</v>
      </c>
      <c r="F60" s="90" t="s">
        <v>477</v>
      </c>
      <c r="G60" s="79"/>
      <c r="H60" s="79"/>
      <c r="I60" s="79"/>
      <c r="J60" s="79"/>
      <c r="K60" s="539"/>
      <c r="L60" s="363">
        <v>2907</v>
      </c>
      <c r="M60" s="79"/>
    </row>
    <row r="61" spans="1:13" s="102" customFormat="1" ht="18.75" customHeight="1" x14ac:dyDescent="0.2">
      <c r="A61" s="90">
        <v>52</v>
      </c>
      <c r="B61" s="362"/>
      <c r="C61" s="540" t="s">
        <v>542</v>
      </c>
      <c r="D61" s="424" t="s">
        <v>543</v>
      </c>
      <c r="E61" s="504" t="s">
        <v>1482</v>
      </c>
      <c r="F61" s="90" t="s">
        <v>477</v>
      </c>
      <c r="G61" s="79"/>
      <c r="H61" s="79"/>
      <c r="I61" s="79"/>
      <c r="J61" s="79"/>
      <c r="K61" s="539"/>
      <c r="L61" s="363">
        <v>3068.5</v>
      </c>
      <c r="M61" s="79"/>
    </row>
    <row r="62" spans="1:13" s="102" customFormat="1" ht="18.75" customHeight="1" x14ac:dyDescent="0.2">
      <c r="A62" s="90">
        <v>53</v>
      </c>
      <c r="B62" s="362"/>
      <c r="C62" s="540" t="s">
        <v>542</v>
      </c>
      <c r="D62" s="424" t="s">
        <v>543</v>
      </c>
      <c r="E62" s="504" t="s">
        <v>1482</v>
      </c>
      <c r="F62" s="90" t="s">
        <v>477</v>
      </c>
      <c r="G62" s="79"/>
      <c r="H62" s="79"/>
      <c r="I62" s="79"/>
      <c r="J62" s="79"/>
      <c r="K62" s="539"/>
      <c r="L62" s="363">
        <v>3307.52</v>
      </c>
      <c r="M62" s="79"/>
    </row>
    <row r="63" spans="1:13" s="102" customFormat="1" ht="18.75" customHeight="1" x14ac:dyDescent="0.2">
      <c r="A63" s="90">
        <v>54</v>
      </c>
      <c r="B63" s="362"/>
      <c r="C63" s="540" t="s">
        <v>542</v>
      </c>
      <c r="D63" s="424" t="s">
        <v>543</v>
      </c>
      <c r="E63" s="504" t="s">
        <v>1482</v>
      </c>
      <c r="F63" s="90" t="s">
        <v>477</v>
      </c>
      <c r="G63" s="79"/>
      <c r="H63" s="79"/>
      <c r="I63" s="79"/>
      <c r="J63" s="79"/>
      <c r="K63" s="539"/>
      <c r="L63" s="363">
        <v>2907</v>
      </c>
      <c r="M63" s="79"/>
    </row>
    <row r="64" spans="1:13" s="102" customFormat="1" ht="18.75" customHeight="1" x14ac:dyDescent="0.2">
      <c r="A64" s="90">
        <v>55</v>
      </c>
      <c r="B64" s="362"/>
      <c r="C64" s="540" t="s">
        <v>542</v>
      </c>
      <c r="D64" s="424" t="s">
        <v>543</v>
      </c>
      <c r="E64" s="504" t="s">
        <v>1482</v>
      </c>
      <c r="F64" s="90" t="s">
        <v>477</v>
      </c>
      <c r="G64" s="79"/>
      <c r="H64" s="79"/>
      <c r="I64" s="79"/>
      <c r="J64" s="79"/>
      <c r="K64" s="539"/>
      <c r="L64" s="363">
        <v>2907</v>
      </c>
      <c r="M64" s="79"/>
    </row>
    <row r="65" spans="1:13" s="102" customFormat="1" ht="18.75" customHeight="1" x14ac:dyDescent="0.2">
      <c r="A65" s="90">
        <v>56</v>
      </c>
      <c r="B65" s="362"/>
      <c r="C65" s="540" t="s">
        <v>542</v>
      </c>
      <c r="D65" s="424" t="s">
        <v>543</v>
      </c>
      <c r="E65" s="504" t="s">
        <v>1482</v>
      </c>
      <c r="F65" s="90" t="s">
        <v>477</v>
      </c>
      <c r="G65" s="79"/>
      <c r="H65" s="79"/>
      <c r="I65" s="79"/>
      <c r="J65" s="79"/>
      <c r="K65" s="539"/>
      <c r="L65" s="363">
        <v>2907</v>
      </c>
      <c r="M65" s="79"/>
    </row>
    <row r="66" spans="1:13" s="102" customFormat="1" ht="18.75" customHeight="1" x14ac:dyDescent="0.2">
      <c r="A66" s="90">
        <v>57</v>
      </c>
      <c r="B66" s="362"/>
      <c r="C66" s="540" t="s">
        <v>542</v>
      </c>
      <c r="D66" s="424" t="s">
        <v>543</v>
      </c>
      <c r="E66" s="504" t="s">
        <v>1482</v>
      </c>
      <c r="F66" s="90" t="s">
        <v>477</v>
      </c>
      <c r="G66" s="79"/>
      <c r="H66" s="79"/>
      <c r="I66" s="79"/>
      <c r="J66" s="79"/>
      <c r="K66" s="539"/>
      <c r="L66" s="363">
        <v>2907</v>
      </c>
      <c r="M66" s="79"/>
    </row>
    <row r="67" spans="1:13" s="102" customFormat="1" ht="18.75" customHeight="1" x14ac:dyDescent="0.2">
      <c r="A67" s="90">
        <v>58</v>
      </c>
      <c r="B67" s="362"/>
      <c r="C67" s="540" t="s">
        <v>542</v>
      </c>
      <c r="D67" s="424" t="s">
        <v>543</v>
      </c>
      <c r="E67" s="504" t="s">
        <v>1482</v>
      </c>
      <c r="F67" s="90" t="s">
        <v>477</v>
      </c>
      <c r="G67" s="79"/>
      <c r="H67" s="79"/>
      <c r="I67" s="79"/>
      <c r="J67" s="79"/>
      <c r="K67" s="539"/>
      <c r="L67" s="363">
        <v>2916</v>
      </c>
      <c r="M67" s="79"/>
    </row>
    <row r="68" spans="1:13" s="102" customFormat="1" ht="18.75" customHeight="1" x14ac:dyDescent="0.2">
      <c r="A68" s="90">
        <v>59</v>
      </c>
      <c r="B68" s="362"/>
      <c r="C68" s="540" t="s">
        <v>542</v>
      </c>
      <c r="D68" s="424" t="s">
        <v>543</v>
      </c>
      <c r="E68" s="504" t="s">
        <v>1482</v>
      </c>
      <c r="F68" s="90" t="s">
        <v>477</v>
      </c>
      <c r="G68" s="79"/>
      <c r="H68" s="79"/>
      <c r="I68" s="79"/>
      <c r="J68" s="79"/>
      <c r="K68" s="539"/>
      <c r="L68" s="363">
        <v>2916</v>
      </c>
      <c r="M68" s="79"/>
    </row>
    <row r="69" spans="1:13" s="102" customFormat="1" ht="18.75" customHeight="1" x14ac:dyDescent="0.2">
      <c r="A69" s="90">
        <v>60</v>
      </c>
      <c r="B69" s="362"/>
      <c r="C69" s="540" t="s">
        <v>542</v>
      </c>
      <c r="D69" s="424" t="s">
        <v>543</v>
      </c>
      <c r="E69" s="504" t="s">
        <v>1482</v>
      </c>
      <c r="F69" s="90" t="s">
        <v>477</v>
      </c>
      <c r="G69" s="79"/>
      <c r="H69" s="79"/>
      <c r="I69" s="79"/>
      <c r="J69" s="79"/>
      <c r="K69" s="539"/>
      <c r="L69" s="363">
        <v>2916</v>
      </c>
      <c r="M69" s="79"/>
    </row>
    <row r="70" spans="1:13" s="102" customFormat="1" ht="18.75" customHeight="1" x14ac:dyDescent="0.2">
      <c r="A70" s="90">
        <v>61</v>
      </c>
      <c r="B70" s="362"/>
      <c r="C70" s="540" t="s">
        <v>542</v>
      </c>
      <c r="D70" s="424" t="s">
        <v>543</v>
      </c>
      <c r="E70" s="504" t="s">
        <v>1482</v>
      </c>
      <c r="F70" s="90" t="s">
        <v>477</v>
      </c>
      <c r="G70" s="79"/>
      <c r="H70" s="79"/>
      <c r="I70" s="79"/>
      <c r="J70" s="79"/>
      <c r="K70" s="539"/>
      <c r="L70" s="363">
        <v>2929.5</v>
      </c>
      <c r="M70" s="79"/>
    </row>
    <row r="71" spans="1:13" s="102" customFormat="1" ht="18.75" customHeight="1" x14ac:dyDescent="0.2">
      <c r="A71" s="90">
        <v>62</v>
      </c>
      <c r="B71" s="362"/>
      <c r="C71" s="540" t="s">
        <v>542</v>
      </c>
      <c r="D71" s="424" t="s">
        <v>543</v>
      </c>
      <c r="E71" s="504" t="s">
        <v>1482</v>
      </c>
      <c r="F71" s="90" t="s">
        <v>477</v>
      </c>
      <c r="G71" s="79"/>
      <c r="H71" s="79"/>
      <c r="I71" s="79"/>
      <c r="J71" s="79"/>
      <c r="K71" s="539"/>
      <c r="L71" s="363">
        <v>2929.5</v>
      </c>
      <c r="M71" s="79"/>
    </row>
    <row r="72" spans="1:13" s="102" customFormat="1" ht="18.75" customHeight="1" x14ac:dyDescent="0.2">
      <c r="A72" s="90">
        <v>63</v>
      </c>
      <c r="B72" s="362"/>
      <c r="C72" s="540" t="s">
        <v>542</v>
      </c>
      <c r="D72" s="424" t="s">
        <v>543</v>
      </c>
      <c r="E72" s="504" t="s">
        <v>1482</v>
      </c>
      <c r="F72" s="90" t="s">
        <v>477</v>
      </c>
      <c r="G72" s="79"/>
      <c r="H72" s="79"/>
      <c r="I72" s="79"/>
      <c r="J72" s="79"/>
      <c r="K72" s="539"/>
      <c r="L72" s="363">
        <v>2929.5</v>
      </c>
      <c r="M72" s="79"/>
    </row>
    <row r="73" spans="1:13" s="102" customFormat="1" ht="18.75" customHeight="1" x14ac:dyDescent="0.2">
      <c r="A73" s="90">
        <v>64</v>
      </c>
      <c r="B73" s="362"/>
      <c r="C73" s="540" t="s">
        <v>542</v>
      </c>
      <c r="D73" s="424" t="s">
        <v>543</v>
      </c>
      <c r="E73" s="504" t="s">
        <v>1482</v>
      </c>
      <c r="F73" s="90" t="s">
        <v>477</v>
      </c>
      <c r="G73" s="79"/>
      <c r="H73" s="79"/>
      <c r="I73" s="79"/>
      <c r="J73" s="79"/>
      <c r="K73" s="539"/>
      <c r="L73" s="363">
        <v>2929.5</v>
      </c>
      <c r="M73" s="79"/>
    </row>
    <row r="74" spans="1:13" s="102" customFormat="1" ht="18.75" customHeight="1" x14ac:dyDescent="0.2">
      <c r="A74" s="90">
        <v>65</v>
      </c>
      <c r="B74" s="362"/>
      <c r="C74" s="540" t="s">
        <v>542</v>
      </c>
      <c r="D74" s="424" t="s">
        <v>543</v>
      </c>
      <c r="E74" s="504" t="s">
        <v>1482</v>
      </c>
      <c r="F74" s="90" t="s">
        <v>477</v>
      </c>
      <c r="G74" s="79"/>
      <c r="H74" s="79"/>
      <c r="I74" s="79"/>
      <c r="J74" s="79"/>
      <c r="K74" s="539"/>
      <c r="L74" s="363">
        <v>2929.5</v>
      </c>
      <c r="M74" s="79"/>
    </row>
    <row r="75" spans="1:13" s="102" customFormat="1" ht="18.75" customHeight="1" x14ac:dyDescent="0.2">
      <c r="A75" s="90">
        <v>66</v>
      </c>
      <c r="B75" s="362"/>
      <c r="C75" s="540" t="s">
        <v>542</v>
      </c>
      <c r="D75" s="424" t="s">
        <v>543</v>
      </c>
      <c r="E75" s="504" t="s">
        <v>1482</v>
      </c>
      <c r="F75" s="90" t="s">
        <v>477</v>
      </c>
      <c r="G75" s="79"/>
      <c r="H75" s="79"/>
      <c r="I75" s="79"/>
      <c r="J75" s="79"/>
      <c r="K75" s="539"/>
      <c r="L75" s="363">
        <v>2925</v>
      </c>
      <c r="M75" s="79"/>
    </row>
    <row r="76" spans="1:13" s="102" customFormat="1" ht="18.75" customHeight="1" x14ac:dyDescent="0.2">
      <c r="A76" s="90">
        <v>67</v>
      </c>
      <c r="B76" s="362"/>
      <c r="C76" s="540" t="s">
        <v>542</v>
      </c>
      <c r="D76" s="424" t="s">
        <v>543</v>
      </c>
      <c r="E76" s="504" t="s">
        <v>1482</v>
      </c>
      <c r="F76" s="90" t="s">
        <v>477</v>
      </c>
      <c r="G76" s="79"/>
      <c r="H76" s="79"/>
      <c r="I76" s="79"/>
      <c r="J76" s="79"/>
      <c r="K76" s="539"/>
      <c r="L76" s="363">
        <v>2925</v>
      </c>
      <c r="M76" s="79"/>
    </row>
    <row r="77" spans="1:13" s="102" customFormat="1" ht="18.75" customHeight="1" x14ac:dyDescent="0.2">
      <c r="A77" s="90">
        <v>68</v>
      </c>
      <c r="B77" s="362"/>
      <c r="C77" s="540" t="s">
        <v>542</v>
      </c>
      <c r="D77" s="424" t="s">
        <v>543</v>
      </c>
      <c r="E77" s="504" t="s">
        <v>1482</v>
      </c>
      <c r="F77" s="90" t="s">
        <v>477</v>
      </c>
      <c r="G77" s="79"/>
      <c r="H77" s="79"/>
      <c r="I77" s="79"/>
      <c r="J77" s="79"/>
      <c r="K77" s="539"/>
      <c r="L77" s="363">
        <v>2925</v>
      </c>
      <c r="M77" s="79"/>
    </row>
    <row r="78" spans="1:13" s="102" customFormat="1" ht="18.75" customHeight="1" x14ac:dyDescent="0.2">
      <c r="A78" s="90">
        <v>69</v>
      </c>
      <c r="B78" s="362"/>
      <c r="C78" s="540" t="s">
        <v>542</v>
      </c>
      <c r="D78" s="424" t="s">
        <v>543</v>
      </c>
      <c r="E78" s="504" t="s">
        <v>1482</v>
      </c>
      <c r="F78" s="90" t="s">
        <v>477</v>
      </c>
      <c r="G78" s="79"/>
      <c r="H78" s="79"/>
      <c r="I78" s="79"/>
      <c r="J78" s="79"/>
      <c r="K78" s="539"/>
      <c r="L78" s="363">
        <v>2925</v>
      </c>
      <c r="M78" s="79"/>
    </row>
    <row r="79" spans="1:13" s="102" customFormat="1" ht="18.75" customHeight="1" x14ac:dyDescent="0.2">
      <c r="A79" s="90">
        <v>70</v>
      </c>
      <c r="B79" s="362"/>
      <c r="C79" s="540" t="s">
        <v>542</v>
      </c>
      <c r="D79" s="424" t="s">
        <v>543</v>
      </c>
      <c r="E79" s="504" t="s">
        <v>1482</v>
      </c>
      <c r="F79" s="90" t="s">
        <v>477</v>
      </c>
      <c r="G79" s="79"/>
      <c r="H79" s="79"/>
      <c r="I79" s="79"/>
      <c r="J79" s="79"/>
      <c r="K79" s="539"/>
      <c r="L79" s="363">
        <v>2925</v>
      </c>
      <c r="M79" s="79"/>
    </row>
    <row r="80" spans="1:13" s="102" customFormat="1" ht="18.75" customHeight="1" x14ac:dyDescent="0.2">
      <c r="A80" s="90">
        <v>71</v>
      </c>
      <c r="B80" s="362"/>
      <c r="C80" s="540" t="s">
        <v>542</v>
      </c>
      <c r="D80" s="424" t="s">
        <v>543</v>
      </c>
      <c r="E80" s="504" t="s">
        <v>1482</v>
      </c>
      <c r="F80" s="90" t="s">
        <v>477</v>
      </c>
      <c r="G80" s="79"/>
      <c r="H80" s="79"/>
      <c r="I80" s="79"/>
      <c r="J80" s="79"/>
      <c r="K80" s="539"/>
      <c r="L80" s="363">
        <v>2929.5</v>
      </c>
      <c r="M80" s="79"/>
    </row>
    <row r="81" spans="1:13" s="102" customFormat="1" ht="18.75" customHeight="1" x14ac:dyDescent="0.2">
      <c r="A81" s="90">
        <v>72</v>
      </c>
      <c r="B81" s="362"/>
      <c r="C81" s="540" t="s">
        <v>542</v>
      </c>
      <c r="D81" s="424" t="s">
        <v>543</v>
      </c>
      <c r="E81" s="504" t="s">
        <v>1482</v>
      </c>
      <c r="F81" s="90" t="s">
        <v>477</v>
      </c>
      <c r="G81" s="79"/>
      <c r="H81" s="79"/>
      <c r="I81" s="79"/>
      <c r="J81" s="79"/>
      <c r="K81" s="539"/>
      <c r="L81" s="363">
        <v>2929.5</v>
      </c>
      <c r="M81" s="79"/>
    </row>
    <row r="82" spans="1:13" s="102" customFormat="1" ht="18.75" customHeight="1" x14ac:dyDescent="0.2">
      <c r="A82" s="90">
        <v>73</v>
      </c>
      <c r="B82" s="362"/>
      <c r="C82" s="540" t="s">
        <v>542</v>
      </c>
      <c r="D82" s="424" t="s">
        <v>543</v>
      </c>
      <c r="E82" s="504" t="s">
        <v>1482</v>
      </c>
      <c r="F82" s="90" t="s">
        <v>477</v>
      </c>
      <c r="G82" s="79"/>
      <c r="H82" s="79"/>
      <c r="I82" s="79"/>
      <c r="J82" s="79"/>
      <c r="K82" s="539"/>
      <c r="L82" s="363">
        <v>2929.5</v>
      </c>
      <c r="M82" s="79"/>
    </row>
    <row r="83" spans="1:13" s="102" customFormat="1" ht="18.75" customHeight="1" x14ac:dyDescent="0.2">
      <c r="A83" s="90">
        <v>74</v>
      </c>
      <c r="B83" s="362"/>
      <c r="C83" s="540" t="s">
        <v>542</v>
      </c>
      <c r="D83" s="424" t="s">
        <v>543</v>
      </c>
      <c r="E83" s="504" t="s">
        <v>1482</v>
      </c>
      <c r="F83" s="90" t="s">
        <v>477</v>
      </c>
      <c r="G83" s="79"/>
      <c r="H83" s="79"/>
      <c r="I83" s="79"/>
      <c r="J83" s="79"/>
      <c r="K83" s="539"/>
      <c r="L83" s="363">
        <v>2929.5</v>
      </c>
      <c r="M83" s="79"/>
    </row>
    <row r="84" spans="1:13" s="102" customFormat="1" ht="18.75" customHeight="1" x14ac:dyDescent="0.2">
      <c r="A84" s="90">
        <v>75</v>
      </c>
      <c r="B84" s="362"/>
      <c r="C84" s="540" t="s">
        <v>542</v>
      </c>
      <c r="D84" s="424" t="s">
        <v>543</v>
      </c>
      <c r="E84" s="504" t="s">
        <v>1482</v>
      </c>
      <c r="F84" s="90" t="s">
        <v>477</v>
      </c>
      <c r="G84" s="79"/>
      <c r="H84" s="79"/>
      <c r="I84" s="79"/>
      <c r="J84" s="79"/>
      <c r="K84" s="539"/>
      <c r="L84" s="363">
        <v>2929.5</v>
      </c>
      <c r="M84" s="79"/>
    </row>
    <row r="85" spans="1:13" s="102" customFormat="1" ht="18.75" customHeight="1" x14ac:dyDescent="0.2">
      <c r="A85" s="90">
        <v>76</v>
      </c>
      <c r="B85" s="362"/>
      <c r="C85" s="540" t="s">
        <v>542</v>
      </c>
      <c r="D85" s="424" t="s">
        <v>543</v>
      </c>
      <c r="E85" s="504" t="s">
        <v>1482</v>
      </c>
      <c r="F85" s="90" t="s">
        <v>477</v>
      </c>
      <c r="G85" s="79"/>
      <c r="H85" s="79"/>
      <c r="I85" s="79"/>
      <c r="J85" s="79"/>
      <c r="K85" s="539"/>
      <c r="L85" s="363">
        <v>2925</v>
      </c>
      <c r="M85" s="79"/>
    </row>
    <row r="86" spans="1:13" s="102" customFormat="1" ht="18.75" customHeight="1" x14ac:dyDescent="0.2">
      <c r="A86" s="90">
        <v>77</v>
      </c>
      <c r="B86" s="362"/>
      <c r="C86" s="540" t="s">
        <v>542</v>
      </c>
      <c r="D86" s="424" t="s">
        <v>543</v>
      </c>
      <c r="E86" s="504" t="s">
        <v>1482</v>
      </c>
      <c r="F86" s="90" t="s">
        <v>477</v>
      </c>
      <c r="G86" s="79"/>
      <c r="H86" s="79"/>
      <c r="I86" s="79"/>
      <c r="J86" s="79"/>
      <c r="K86" s="539"/>
      <c r="L86" s="363">
        <v>2925</v>
      </c>
      <c r="M86" s="79"/>
    </row>
    <row r="87" spans="1:13" s="102" customFormat="1" ht="18.75" customHeight="1" x14ac:dyDescent="0.2">
      <c r="A87" s="90">
        <v>78</v>
      </c>
      <c r="B87" s="362"/>
      <c r="C87" s="540" t="s">
        <v>542</v>
      </c>
      <c r="D87" s="424" t="s">
        <v>543</v>
      </c>
      <c r="E87" s="504" t="s">
        <v>1482</v>
      </c>
      <c r="F87" s="90" t="s">
        <v>477</v>
      </c>
      <c r="G87" s="79"/>
      <c r="H87" s="79"/>
      <c r="I87" s="79"/>
      <c r="J87" s="79"/>
      <c r="K87" s="539"/>
      <c r="L87" s="363">
        <v>2925</v>
      </c>
      <c r="M87" s="79"/>
    </row>
    <row r="88" spans="1:13" s="102" customFormat="1" ht="18.75" customHeight="1" x14ac:dyDescent="0.2">
      <c r="A88" s="90">
        <v>79</v>
      </c>
      <c r="B88" s="362"/>
      <c r="C88" s="540" t="s">
        <v>542</v>
      </c>
      <c r="D88" s="424" t="s">
        <v>543</v>
      </c>
      <c r="E88" s="504" t="s">
        <v>1482</v>
      </c>
      <c r="F88" s="90" t="s">
        <v>477</v>
      </c>
      <c r="G88" s="79"/>
      <c r="H88" s="79"/>
      <c r="I88" s="79"/>
      <c r="J88" s="79"/>
      <c r="K88" s="539"/>
      <c r="L88" s="363">
        <v>2925</v>
      </c>
      <c r="M88" s="79"/>
    </row>
    <row r="89" spans="1:13" s="102" customFormat="1" ht="18.75" customHeight="1" x14ac:dyDescent="0.2">
      <c r="A89" s="90">
        <v>80</v>
      </c>
      <c r="B89" s="362"/>
      <c r="C89" s="540" t="s">
        <v>542</v>
      </c>
      <c r="D89" s="424" t="s">
        <v>543</v>
      </c>
      <c r="E89" s="504" t="s">
        <v>1482</v>
      </c>
      <c r="F89" s="90" t="s">
        <v>477</v>
      </c>
      <c r="G89" s="79"/>
      <c r="H89" s="79"/>
      <c r="I89" s="79"/>
      <c r="J89" s="79"/>
      <c r="K89" s="539"/>
      <c r="L89" s="363">
        <v>2925</v>
      </c>
      <c r="M89" s="79"/>
    </row>
    <row r="90" spans="1:13" s="102" customFormat="1" ht="18.75" customHeight="1" x14ac:dyDescent="0.2">
      <c r="A90" s="90">
        <v>81</v>
      </c>
      <c r="B90" s="362"/>
      <c r="C90" s="540" t="s">
        <v>542</v>
      </c>
      <c r="D90" s="424" t="s">
        <v>543</v>
      </c>
      <c r="E90" s="504" t="s">
        <v>1482</v>
      </c>
      <c r="F90" s="90" t="s">
        <v>477</v>
      </c>
      <c r="G90" s="79"/>
      <c r="H90" s="79"/>
      <c r="I90" s="79"/>
      <c r="J90" s="79"/>
      <c r="K90" s="539"/>
      <c r="L90" s="363">
        <v>2925</v>
      </c>
      <c r="M90" s="79"/>
    </row>
    <row r="91" spans="1:13" s="102" customFormat="1" ht="18.75" customHeight="1" x14ac:dyDescent="0.2">
      <c r="A91" s="90">
        <v>82</v>
      </c>
      <c r="B91" s="362"/>
      <c r="C91" s="540" t="s">
        <v>542</v>
      </c>
      <c r="D91" s="424" t="s">
        <v>543</v>
      </c>
      <c r="E91" s="504" t="s">
        <v>1482</v>
      </c>
      <c r="F91" s="90" t="s">
        <v>477</v>
      </c>
      <c r="G91" s="79"/>
      <c r="H91" s="79"/>
      <c r="I91" s="79"/>
      <c r="J91" s="79"/>
      <c r="K91" s="539"/>
      <c r="L91" s="363">
        <v>2925</v>
      </c>
      <c r="M91" s="79"/>
    </row>
    <row r="92" spans="1:13" s="102" customFormat="1" ht="18.75" customHeight="1" x14ac:dyDescent="0.2">
      <c r="A92" s="90">
        <v>83</v>
      </c>
      <c r="B92" s="362"/>
      <c r="C92" s="540" t="s">
        <v>542</v>
      </c>
      <c r="D92" s="424" t="s">
        <v>543</v>
      </c>
      <c r="E92" s="504" t="s">
        <v>1482</v>
      </c>
      <c r="F92" s="90" t="s">
        <v>477</v>
      </c>
      <c r="G92" s="79"/>
      <c r="H92" s="79"/>
      <c r="I92" s="79"/>
      <c r="J92" s="79"/>
      <c r="K92" s="539"/>
      <c r="L92" s="363">
        <v>2925</v>
      </c>
      <c r="M92" s="79"/>
    </row>
    <row r="93" spans="1:13" s="102" customFormat="1" ht="18.75" customHeight="1" x14ac:dyDescent="0.2">
      <c r="A93" s="90">
        <v>84</v>
      </c>
      <c r="B93" s="362"/>
      <c r="C93" s="540" t="s">
        <v>542</v>
      </c>
      <c r="D93" s="424" t="s">
        <v>543</v>
      </c>
      <c r="E93" s="504" t="s">
        <v>1482</v>
      </c>
      <c r="F93" s="90" t="s">
        <v>477</v>
      </c>
      <c r="G93" s="79"/>
      <c r="H93" s="79"/>
      <c r="I93" s="79"/>
      <c r="J93" s="79"/>
      <c r="K93" s="539"/>
      <c r="L93" s="363">
        <v>2925</v>
      </c>
      <c r="M93" s="79"/>
    </row>
    <row r="94" spans="1:13" s="102" customFormat="1" ht="18.75" customHeight="1" x14ac:dyDescent="0.2">
      <c r="A94" s="90">
        <v>85</v>
      </c>
      <c r="B94" s="362"/>
      <c r="C94" s="540" t="s">
        <v>542</v>
      </c>
      <c r="D94" s="424" t="s">
        <v>543</v>
      </c>
      <c r="E94" s="504" t="s">
        <v>1482</v>
      </c>
      <c r="F94" s="90" t="s">
        <v>477</v>
      </c>
      <c r="G94" s="79"/>
      <c r="H94" s="79"/>
      <c r="I94" s="79"/>
      <c r="J94" s="79"/>
      <c r="K94" s="539"/>
      <c r="L94" s="363">
        <v>2925</v>
      </c>
      <c r="M94" s="79"/>
    </row>
    <row r="95" spans="1:13" s="102" customFormat="1" ht="18.75" customHeight="1" x14ac:dyDescent="0.2">
      <c r="A95" s="90">
        <v>86</v>
      </c>
      <c r="B95" s="362"/>
      <c r="C95" s="540" t="s">
        <v>542</v>
      </c>
      <c r="D95" s="424" t="s">
        <v>543</v>
      </c>
      <c r="E95" s="504" t="s">
        <v>1482</v>
      </c>
      <c r="F95" s="90" t="s">
        <v>477</v>
      </c>
      <c r="G95" s="79"/>
      <c r="H95" s="79"/>
      <c r="I95" s="79"/>
      <c r="J95" s="79"/>
      <c r="K95" s="539"/>
      <c r="L95" s="363">
        <v>2925</v>
      </c>
      <c r="M95" s="79"/>
    </row>
    <row r="96" spans="1:13" s="102" customFormat="1" ht="18.75" customHeight="1" x14ac:dyDescent="0.2">
      <c r="A96" s="90">
        <v>87</v>
      </c>
      <c r="B96" s="362"/>
      <c r="C96" s="540" t="s">
        <v>542</v>
      </c>
      <c r="D96" s="424" t="s">
        <v>543</v>
      </c>
      <c r="E96" s="504" t="s">
        <v>1482</v>
      </c>
      <c r="F96" s="90" t="s">
        <v>477</v>
      </c>
      <c r="G96" s="79"/>
      <c r="H96" s="79"/>
      <c r="I96" s="79"/>
      <c r="J96" s="79"/>
      <c r="K96" s="539"/>
      <c r="L96" s="363">
        <v>2925</v>
      </c>
      <c r="M96" s="79"/>
    </row>
    <row r="97" spans="1:13" s="102" customFormat="1" ht="18.75" customHeight="1" x14ac:dyDescent="0.2">
      <c r="A97" s="90">
        <v>88</v>
      </c>
      <c r="B97" s="362"/>
      <c r="C97" s="540" t="s">
        <v>542</v>
      </c>
      <c r="D97" s="424" t="s">
        <v>543</v>
      </c>
      <c r="E97" s="504" t="s">
        <v>1482</v>
      </c>
      <c r="F97" s="90" t="s">
        <v>477</v>
      </c>
      <c r="G97" s="79"/>
      <c r="H97" s="79"/>
      <c r="I97" s="79"/>
      <c r="J97" s="79"/>
      <c r="K97" s="539"/>
      <c r="L97" s="363">
        <v>2925</v>
      </c>
      <c r="M97" s="79"/>
    </row>
    <row r="98" spans="1:13" s="102" customFormat="1" ht="18.75" customHeight="1" x14ac:dyDescent="0.2">
      <c r="A98" s="90">
        <v>89</v>
      </c>
      <c r="B98" s="362"/>
      <c r="C98" s="540" t="s">
        <v>542</v>
      </c>
      <c r="D98" s="424" t="s">
        <v>543</v>
      </c>
      <c r="E98" s="504" t="s">
        <v>1482</v>
      </c>
      <c r="F98" s="90" t="s">
        <v>477</v>
      </c>
      <c r="G98" s="79"/>
      <c r="H98" s="79"/>
      <c r="I98" s="79"/>
      <c r="J98" s="79"/>
      <c r="K98" s="539"/>
      <c r="L98" s="363">
        <v>2925</v>
      </c>
      <c r="M98" s="79"/>
    </row>
    <row r="99" spans="1:13" s="102" customFormat="1" ht="18.75" customHeight="1" x14ac:dyDescent="0.2">
      <c r="A99" s="90">
        <v>90</v>
      </c>
      <c r="B99" s="362"/>
      <c r="C99" s="540" t="s">
        <v>542</v>
      </c>
      <c r="D99" s="424" t="s">
        <v>543</v>
      </c>
      <c r="E99" s="504" t="s">
        <v>1482</v>
      </c>
      <c r="F99" s="90" t="s">
        <v>477</v>
      </c>
      <c r="G99" s="79"/>
      <c r="H99" s="79"/>
      <c r="I99" s="79"/>
      <c r="J99" s="79"/>
      <c r="K99" s="539"/>
      <c r="L99" s="363">
        <v>2925</v>
      </c>
      <c r="M99" s="79"/>
    </row>
    <row r="100" spans="1:13" s="102" customFormat="1" ht="18.75" customHeight="1" x14ac:dyDescent="0.2">
      <c r="A100" s="90">
        <v>91</v>
      </c>
      <c r="B100" s="362" t="s">
        <v>865</v>
      </c>
      <c r="C100" s="540" t="s">
        <v>544</v>
      </c>
      <c r="D100" s="424" t="s">
        <v>545</v>
      </c>
      <c r="E100" s="363" t="s">
        <v>546</v>
      </c>
      <c r="F100" s="90" t="s">
        <v>477</v>
      </c>
      <c r="G100" s="79"/>
      <c r="H100" s="79"/>
      <c r="I100" s="79"/>
      <c r="J100" s="79"/>
      <c r="K100" s="539"/>
      <c r="L100" s="363">
        <v>37653</v>
      </c>
      <c r="M100" s="79"/>
    </row>
    <row r="101" spans="1:13" s="102" customFormat="1" ht="18.75" customHeight="1" x14ac:dyDescent="0.2">
      <c r="A101" s="90">
        <v>92</v>
      </c>
      <c r="B101" s="362" t="s">
        <v>863</v>
      </c>
      <c r="C101" s="540" t="s">
        <v>544</v>
      </c>
      <c r="D101" s="424" t="s">
        <v>547</v>
      </c>
      <c r="E101" s="363" t="s">
        <v>548</v>
      </c>
      <c r="F101" s="90" t="s">
        <v>477</v>
      </c>
      <c r="G101" s="79"/>
      <c r="H101" s="79"/>
      <c r="I101" s="79"/>
      <c r="J101" s="79"/>
      <c r="K101" s="539"/>
      <c r="L101" s="363">
        <v>6167.66</v>
      </c>
      <c r="M101" s="79"/>
    </row>
    <row r="102" spans="1:13" s="102" customFormat="1" ht="18.75" customHeight="1" x14ac:dyDescent="0.2">
      <c r="A102" s="90">
        <v>93</v>
      </c>
      <c r="B102" s="362" t="s">
        <v>864</v>
      </c>
      <c r="C102" s="540" t="s">
        <v>549</v>
      </c>
      <c r="D102" s="424" t="s">
        <v>1427</v>
      </c>
      <c r="E102" s="363" t="s">
        <v>1428</v>
      </c>
      <c r="F102" s="90" t="s">
        <v>477</v>
      </c>
      <c r="G102" s="79"/>
      <c r="H102" s="79"/>
      <c r="I102" s="79"/>
      <c r="J102" s="79"/>
      <c r="K102" s="539"/>
      <c r="L102" s="363">
        <v>4000</v>
      </c>
      <c r="M102" s="79"/>
    </row>
    <row r="103" spans="1:13" s="102" customFormat="1" ht="18.75" customHeight="1" x14ac:dyDescent="0.2">
      <c r="A103" s="90">
        <v>94</v>
      </c>
      <c r="B103" s="541" t="s">
        <v>862</v>
      </c>
      <c r="C103" s="540" t="s">
        <v>329</v>
      </c>
      <c r="D103" s="424" t="s">
        <v>553</v>
      </c>
      <c r="E103" s="363" t="s">
        <v>554</v>
      </c>
      <c r="F103" s="90" t="s">
        <v>477</v>
      </c>
      <c r="G103" s="79"/>
      <c r="H103" s="79"/>
      <c r="I103" s="79"/>
      <c r="J103" s="79"/>
      <c r="K103" s="539"/>
      <c r="L103" s="363">
        <v>312</v>
      </c>
      <c r="M103" s="363" t="s">
        <v>1452</v>
      </c>
    </row>
    <row r="104" spans="1:13" s="102" customFormat="1" ht="18.75" customHeight="1" x14ac:dyDescent="0.2">
      <c r="A104" s="90">
        <v>95</v>
      </c>
      <c r="B104" s="541" t="s">
        <v>862</v>
      </c>
      <c r="C104" s="540" t="s">
        <v>329</v>
      </c>
      <c r="D104" s="424" t="s">
        <v>553</v>
      </c>
      <c r="E104" s="363" t="s">
        <v>554</v>
      </c>
      <c r="F104" s="90" t="s">
        <v>477</v>
      </c>
      <c r="G104" s="465"/>
      <c r="H104" s="79"/>
      <c r="I104" s="79"/>
      <c r="J104" s="79"/>
      <c r="K104" s="539"/>
      <c r="L104" s="363">
        <v>530</v>
      </c>
      <c r="M104" s="363" t="s">
        <v>1453</v>
      </c>
    </row>
    <row r="105" spans="1:13" s="102" customFormat="1" ht="18.75" customHeight="1" x14ac:dyDescent="0.2">
      <c r="A105" s="90">
        <v>96</v>
      </c>
      <c r="B105" s="541" t="s">
        <v>862</v>
      </c>
      <c r="C105" s="540" t="s">
        <v>329</v>
      </c>
      <c r="D105" s="424" t="s">
        <v>553</v>
      </c>
      <c r="E105" s="363" t="s">
        <v>554</v>
      </c>
      <c r="F105" s="90" t="s">
        <v>477</v>
      </c>
      <c r="G105" s="465"/>
      <c r="H105" s="79"/>
      <c r="I105" s="79"/>
      <c r="J105" s="79"/>
      <c r="K105" s="539"/>
      <c r="L105" s="363">
        <v>290</v>
      </c>
      <c r="M105" s="363" t="s">
        <v>1454</v>
      </c>
    </row>
    <row r="106" spans="1:13" s="102" customFormat="1" ht="18.75" customHeight="1" x14ac:dyDescent="0.2">
      <c r="A106" s="90">
        <v>97</v>
      </c>
      <c r="B106" s="541" t="s">
        <v>862</v>
      </c>
      <c r="C106" s="540" t="s">
        <v>329</v>
      </c>
      <c r="D106" s="424" t="s">
        <v>553</v>
      </c>
      <c r="E106" s="363" t="s">
        <v>554</v>
      </c>
      <c r="F106" s="90" t="s">
        <v>477</v>
      </c>
      <c r="G106" s="465"/>
      <c r="H106" s="79"/>
      <c r="I106" s="79"/>
      <c r="J106" s="79"/>
      <c r="K106" s="539"/>
      <c r="L106" s="363">
        <v>455</v>
      </c>
      <c r="M106" s="363" t="s">
        <v>1455</v>
      </c>
    </row>
    <row r="107" spans="1:13" s="102" customFormat="1" ht="18.75" customHeight="1" x14ac:dyDescent="0.2">
      <c r="A107" s="90">
        <v>98</v>
      </c>
      <c r="B107" s="541" t="s">
        <v>862</v>
      </c>
      <c r="C107" s="540" t="s">
        <v>329</v>
      </c>
      <c r="D107" s="424" t="s">
        <v>553</v>
      </c>
      <c r="E107" s="363" t="s">
        <v>554</v>
      </c>
      <c r="F107" s="90" t="s">
        <v>477</v>
      </c>
      <c r="G107" s="465"/>
      <c r="H107" s="79"/>
      <c r="I107" s="79"/>
      <c r="J107" s="79"/>
      <c r="K107" s="539"/>
      <c r="L107" s="363">
        <v>360</v>
      </c>
      <c r="M107" s="363" t="s">
        <v>1456</v>
      </c>
    </row>
    <row r="108" spans="1:13" s="102" customFormat="1" ht="18.75" customHeight="1" x14ac:dyDescent="0.2">
      <c r="A108" s="90">
        <v>99</v>
      </c>
      <c r="B108" s="541" t="s">
        <v>862</v>
      </c>
      <c r="C108" s="540" t="s">
        <v>329</v>
      </c>
      <c r="D108" s="424" t="s">
        <v>553</v>
      </c>
      <c r="E108" s="363" t="s">
        <v>554</v>
      </c>
      <c r="F108" s="90" t="s">
        <v>477</v>
      </c>
      <c r="G108" s="362"/>
      <c r="H108" s="79"/>
      <c r="I108" s="362"/>
      <c r="J108" s="79"/>
      <c r="K108" s="465"/>
      <c r="L108" s="363">
        <v>550</v>
      </c>
      <c r="M108" s="363" t="s">
        <v>1457</v>
      </c>
    </row>
    <row r="109" spans="1:13" s="102" customFormat="1" ht="18.75" customHeight="1" x14ac:dyDescent="0.2">
      <c r="A109" s="90">
        <v>100</v>
      </c>
      <c r="B109" s="541" t="s">
        <v>862</v>
      </c>
      <c r="C109" s="540" t="s">
        <v>329</v>
      </c>
      <c r="D109" s="424" t="s">
        <v>553</v>
      </c>
      <c r="E109" s="363" t="s">
        <v>554</v>
      </c>
      <c r="F109" s="90" t="s">
        <v>477</v>
      </c>
      <c r="G109" s="362"/>
      <c r="H109" s="79"/>
      <c r="I109" s="362"/>
      <c r="J109" s="79"/>
      <c r="K109" s="465"/>
      <c r="L109" s="363">
        <v>265</v>
      </c>
      <c r="M109" s="363" t="s">
        <v>1458</v>
      </c>
    </row>
    <row r="110" spans="1:13" s="102" customFormat="1" ht="18.75" customHeight="1" x14ac:dyDescent="0.2">
      <c r="A110" s="90">
        <v>101</v>
      </c>
      <c r="B110" s="541" t="s">
        <v>862</v>
      </c>
      <c r="C110" s="540" t="s">
        <v>329</v>
      </c>
      <c r="D110" s="424" t="s">
        <v>553</v>
      </c>
      <c r="E110" s="363" t="s">
        <v>554</v>
      </c>
      <c r="F110" s="90" t="s">
        <v>477</v>
      </c>
      <c r="G110" s="465"/>
      <c r="H110" s="79"/>
      <c r="I110" s="363"/>
      <c r="J110" s="79"/>
      <c r="K110" s="539"/>
      <c r="L110" s="363">
        <v>340</v>
      </c>
      <c r="M110" s="363" t="s">
        <v>1459</v>
      </c>
    </row>
    <row r="111" spans="1:13" s="102" customFormat="1" ht="18.75" customHeight="1" x14ac:dyDescent="0.2">
      <c r="A111" s="90">
        <v>102</v>
      </c>
      <c r="B111" s="541" t="s">
        <v>862</v>
      </c>
      <c r="C111" s="540" t="s">
        <v>329</v>
      </c>
      <c r="D111" s="424" t="s">
        <v>553</v>
      </c>
      <c r="E111" s="363" t="s">
        <v>554</v>
      </c>
      <c r="F111" s="90" t="s">
        <v>477</v>
      </c>
      <c r="G111" s="465"/>
      <c r="H111" s="79"/>
      <c r="I111" s="363"/>
      <c r="J111" s="79"/>
      <c r="K111" s="539"/>
      <c r="L111" s="363">
        <v>225</v>
      </c>
      <c r="M111" s="363" t="s">
        <v>1460</v>
      </c>
    </row>
    <row r="112" spans="1:13" s="102" customFormat="1" ht="18.75" customHeight="1" x14ac:dyDescent="0.2">
      <c r="A112" s="90">
        <v>103</v>
      </c>
      <c r="B112" s="541" t="s">
        <v>862</v>
      </c>
      <c r="C112" s="540" t="s">
        <v>329</v>
      </c>
      <c r="D112" s="424" t="s">
        <v>553</v>
      </c>
      <c r="E112" s="363" t="s">
        <v>554</v>
      </c>
      <c r="F112" s="90" t="s">
        <v>477</v>
      </c>
      <c r="G112" s="465"/>
      <c r="H112" s="465"/>
      <c r="I112" s="465"/>
      <c r="J112" s="79"/>
      <c r="K112" s="465"/>
      <c r="L112" s="363">
        <v>270</v>
      </c>
      <c r="M112" s="363" t="s">
        <v>1461</v>
      </c>
    </row>
    <row r="113" spans="1:13" s="102" customFormat="1" ht="18.75" customHeight="1" x14ac:dyDescent="0.2">
      <c r="A113" s="90">
        <v>104</v>
      </c>
      <c r="B113" s="541" t="s">
        <v>1515</v>
      </c>
      <c r="C113" s="540" t="s">
        <v>329</v>
      </c>
      <c r="D113" s="424" t="s">
        <v>550</v>
      </c>
      <c r="E113" s="363" t="s">
        <v>551</v>
      </c>
      <c r="F113" s="90" t="s">
        <v>477</v>
      </c>
      <c r="G113" s="465"/>
      <c r="H113" s="465"/>
      <c r="I113" s="465"/>
      <c r="J113" s="79"/>
      <c r="K113" s="465"/>
      <c r="L113" s="465">
        <v>200</v>
      </c>
      <c r="M113" s="363" t="s">
        <v>1462</v>
      </c>
    </row>
    <row r="114" spans="1:13" s="102" customFormat="1" ht="18.75" customHeight="1" x14ac:dyDescent="0.2">
      <c r="A114" s="90">
        <v>105</v>
      </c>
      <c r="B114" s="541" t="s">
        <v>863</v>
      </c>
      <c r="C114" s="540" t="s">
        <v>329</v>
      </c>
      <c r="D114" s="424" t="s">
        <v>536</v>
      </c>
      <c r="E114" s="363" t="s">
        <v>537</v>
      </c>
      <c r="F114" s="90" t="s">
        <v>477</v>
      </c>
      <c r="G114" s="465"/>
      <c r="H114" s="465"/>
      <c r="I114" s="465"/>
      <c r="J114" s="79"/>
      <c r="K114" s="465"/>
      <c r="L114" s="465">
        <v>1000</v>
      </c>
      <c r="M114" s="363" t="s">
        <v>1463</v>
      </c>
    </row>
    <row r="115" spans="1:13" s="102" customFormat="1" ht="18.75" customHeight="1" x14ac:dyDescent="0.2">
      <c r="A115" s="90">
        <v>106</v>
      </c>
      <c r="B115" s="541" t="s">
        <v>1507</v>
      </c>
      <c r="C115" s="540" t="s">
        <v>329</v>
      </c>
      <c r="D115" s="424" t="s">
        <v>1414</v>
      </c>
      <c r="E115" s="363" t="s">
        <v>1415</v>
      </c>
      <c r="F115" s="90" t="s">
        <v>477</v>
      </c>
      <c r="G115" s="465"/>
      <c r="H115" s="79"/>
      <c r="I115" s="363"/>
      <c r="J115" s="79"/>
      <c r="K115" s="539"/>
      <c r="L115" s="363">
        <v>2331.6</v>
      </c>
      <c r="M115" s="363" t="s">
        <v>1464</v>
      </c>
    </row>
    <row r="116" spans="1:13" s="102" customFormat="1" ht="18.75" customHeight="1" x14ac:dyDescent="0.2">
      <c r="A116" s="90">
        <v>107</v>
      </c>
      <c r="B116" s="541" t="s">
        <v>1507</v>
      </c>
      <c r="C116" s="540" t="s">
        <v>329</v>
      </c>
      <c r="D116" s="424" t="s">
        <v>1414</v>
      </c>
      <c r="E116" s="363" t="s">
        <v>1415</v>
      </c>
      <c r="F116" s="90" t="s">
        <v>477</v>
      </c>
      <c r="G116" s="465"/>
      <c r="H116" s="79"/>
      <c r="I116" s="363"/>
      <c r="J116" s="79"/>
      <c r="K116" s="539"/>
      <c r="L116" s="363">
        <v>1625</v>
      </c>
      <c r="M116" s="363" t="s">
        <v>1465</v>
      </c>
    </row>
    <row r="117" spans="1:13" s="102" customFormat="1" ht="18.75" customHeight="1" x14ac:dyDescent="0.2">
      <c r="A117" s="90">
        <v>108</v>
      </c>
      <c r="B117" s="541" t="s">
        <v>1513</v>
      </c>
      <c r="C117" s="540" t="s">
        <v>329</v>
      </c>
      <c r="D117" s="424" t="s">
        <v>1469</v>
      </c>
      <c r="E117" s="363" t="s">
        <v>1470</v>
      </c>
      <c r="F117" s="90" t="s">
        <v>477</v>
      </c>
      <c r="G117" s="465"/>
      <c r="H117" s="465"/>
      <c r="I117" s="363"/>
      <c r="J117" s="79"/>
      <c r="K117" s="465"/>
      <c r="L117" s="465">
        <v>450</v>
      </c>
      <c r="M117" s="363" t="s">
        <v>1471</v>
      </c>
    </row>
    <row r="118" spans="1:13" s="102" customFormat="1" ht="18.75" customHeight="1" x14ac:dyDescent="0.2">
      <c r="A118" s="90">
        <v>109</v>
      </c>
      <c r="B118" s="541" t="s">
        <v>1516</v>
      </c>
      <c r="C118" s="540" t="s">
        <v>329</v>
      </c>
      <c r="D118" s="424" t="s">
        <v>555</v>
      </c>
      <c r="E118" s="363" t="s">
        <v>556</v>
      </c>
      <c r="F118" s="90" t="s">
        <v>477</v>
      </c>
      <c r="G118" s="465"/>
      <c r="H118" s="465"/>
      <c r="I118" s="465"/>
      <c r="J118" s="79"/>
      <c r="K118" s="465"/>
      <c r="L118" s="363">
        <v>93841.38</v>
      </c>
      <c r="M118" s="363"/>
    </row>
    <row r="119" spans="1:13" s="102" customFormat="1" ht="18.75" customHeight="1" x14ac:dyDescent="0.2">
      <c r="A119" s="90">
        <v>110</v>
      </c>
      <c r="B119" s="541" t="s">
        <v>862</v>
      </c>
      <c r="C119" s="540" t="s">
        <v>329</v>
      </c>
      <c r="D119" s="424" t="s">
        <v>1472</v>
      </c>
      <c r="E119" s="363" t="s">
        <v>1473</v>
      </c>
      <c r="F119" s="90" t="s">
        <v>477</v>
      </c>
      <c r="G119" s="465"/>
      <c r="H119" s="79"/>
      <c r="I119" s="363"/>
      <c r="J119" s="79"/>
      <c r="K119" s="539"/>
      <c r="L119" s="363">
        <v>120</v>
      </c>
      <c r="M119" s="363" t="s">
        <v>1464</v>
      </c>
    </row>
    <row r="120" spans="1:13" s="102" customFormat="1" ht="18.75" customHeight="1" x14ac:dyDescent="0.2">
      <c r="A120" s="90">
        <v>111</v>
      </c>
      <c r="B120" s="541" t="s">
        <v>862</v>
      </c>
      <c r="C120" s="540" t="s">
        <v>329</v>
      </c>
      <c r="D120" s="424" t="s">
        <v>1472</v>
      </c>
      <c r="E120" s="363" t="s">
        <v>1473</v>
      </c>
      <c r="F120" s="90" t="s">
        <v>477</v>
      </c>
      <c r="G120" s="465"/>
      <c r="H120" s="465"/>
      <c r="I120" s="465"/>
      <c r="J120" s="79"/>
      <c r="K120" s="465"/>
      <c r="L120" s="363">
        <v>33</v>
      </c>
      <c r="M120" s="363" t="s">
        <v>1474</v>
      </c>
    </row>
    <row r="121" spans="1:13" s="102" customFormat="1" ht="18.75" customHeight="1" x14ac:dyDescent="0.2">
      <c r="A121" s="90">
        <v>112</v>
      </c>
      <c r="B121" s="541" t="s">
        <v>862</v>
      </c>
      <c r="C121" s="540" t="s">
        <v>329</v>
      </c>
      <c r="D121" s="424" t="s">
        <v>1472</v>
      </c>
      <c r="E121" s="363" t="s">
        <v>1473</v>
      </c>
      <c r="F121" s="90" t="s">
        <v>477</v>
      </c>
      <c r="G121" s="465"/>
      <c r="H121" s="465"/>
      <c r="I121" s="465"/>
      <c r="J121" s="79"/>
      <c r="K121" s="465"/>
      <c r="L121" s="363">
        <v>140</v>
      </c>
      <c r="M121" s="363" t="s">
        <v>1475</v>
      </c>
    </row>
    <row r="122" spans="1:13" s="102" customFormat="1" ht="18.75" customHeight="1" x14ac:dyDescent="0.2">
      <c r="A122" s="90">
        <v>113</v>
      </c>
      <c r="B122" s="541" t="s">
        <v>862</v>
      </c>
      <c r="C122" s="540" t="s">
        <v>329</v>
      </c>
      <c r="D122" s="424" t="s">
        <v>1472</v>
      </c>
      <c r="E122" s="363" t="s">
        <v>1473</v>
      </c>
      <c r="F122" s="90" t="s">
        <v>477</v>
      </c>
      <c r="G122" s="465"/>
      <c r="H122" s="465"/>
      <c r="I122" s="465"/>
      <c r="J122" s="79"/>
      <c r="K122" s="465"/>
      <c r="L122" s="363">
        <v>153.1</v>
      </c>
      <c r="M122" s="363" t="s">
        <v>1475</v>
      </c>
    </row>
    <row r="123" spans="1:13" s="102" customFormat="1" ht="18.75" customHeight="1" x14ac:dyDescent="0.2">
      <c r="A123" s="90">
        <v>114</v>
      </c>
      <c r="B123" s="541" t="s">
        <v>862</v>
      </c>
      <c r="C123" s="540" t="s">
        <v>329</v>
      </c>
      <c r="D123" s="424" t="s">
        <v>1472</v>
      </c>
      <c r="E123" s="363" t="s">
        <v>1473</v>
      </c>
      <c r="F123" s="90" t="s">
        <v>477</v>
      </c>
      <c r="G123" s="465"/>
      <c r="H123" s="465"/>
      <c r="I123" s="465"/>
      <c r="J123" s="79"/>
      <c r="K123" s="465"/>
      <c r="L123" s="363">
        <v>218</v>
      </c>
      <c r="M123" s="363" t="s">
        <v>1475</v>
      </c>
    </row>
    <row r="124" spans="1:13" s="102" customFormat="1" ht="18.75" customHeight="1" x14ac:dyDescent="0.2">
      <c r="A124" s="90">
        <v>115</v>
      </c>
      <c r="B124" s="541" t="s">
        <v>862</v>
      </c>
      <c r="C124" s="540" t="s">
        <v>329</v>
      </c>
      <c r="D124" s="424" t="s">
        <v>1472</v>
      </c>
      <c r="E124" s="363" t="s">
        <v>1473</v>
      </c>
      <c r="F124" s="90" t="s">
        <v>477</v>
      </c>
      <c r="G124" s="465"/>
      <c r="H124" s="79"/>
      <c r="I124" s="363"/>
      <c r="J124" s="79"/>
      <c r="K124" s="539"/>
      <c r="L124" s="363">
        <v>37</v>
      </c>
      <c r="M124" s="363" t="s">
        <v>1476</v>
      </c>
    </row>
    <row r="125" spans="1:13" s="102" customFormat="1" ht="18.75" customHeight="1" x14ac:dyDescent="0.2">
      <c r="A125" s="90">
        <v>116</v>
      </c>
      <c r="B125" s="541" t="s">
        <v>862</v>
      </c>
      <c r="C125" s="540" t="s">
        <v>329</v>
      </c>
      <c r="D125" s="424" t="s">
        <v>1472</v>
      </c>
      <c r="E125" s="363" t="s">
        <v>1473</v>
      </c>
      <c r="F125" s="90" t="s">
        <v>477</v>
      </c>
      <c r="G125" s="465"/>
      <c r="H125" s="465"/>
      <c r="I125" s="465"/>
      <c r="J125" s="79"/>
      <c r="K125" s="465"/>
      <c r="L125" s="363">
        <v>31</v>
      </c>
      <c r="M125" s="363" t="s">
        <v>1464</v>
      </c>
    </row>
    <row r="126" spans="1:13" s="102" customFormat="1" ht="18.75" customHeight="1" x14ac:dyDescent="0.2">
      <c r="A126" s="90">
        <v>117</v>
      </c>
      <c r="B126" s="541" t="s">
        <v>862</v>
      </c>
      <c r="C126" s="540" t="s">
        <v>329</v>
      </c>
      <c r="D126" s="424" t="s">
        <v>1472</v>
      </c>
      <c r="E126" s="363" t="s">
        <v>1473</v>
      </c>
      <c r="F126" s="90" t="s">
        <v>477</v>
      </c>
      <c r="G126" s="465"/>
      <c r="H126" s="465"/>
      <c r="I126" s="465"/>
      <c r="J126" s="79"/>
      <c r="K126" s="465"/>
      <c r="L126" s="363">
        <v>66</v>
      </c>
      <c r="M126" s="363" t="s">
        <v>1476</v>
      </c>
    </row>
    <row r="127" spans="1:13" s="102" customFormat="1" ht="18.75" customHeight="1" x14ac:dyDescent="0.2">
      <c r="A127" s="90">
        <v>118</v>
      </c>
      <c r="B127" s="541" t="s">
        <v>862</v>
      </c>
      <c r="C127" s="540" t="s">
        <v>329</v>
      </c>
      <c r="D127" s="424" t="s">
        <v>1472</v>
      </c>
      <c r="E127" s="363" t="s">
        <v>1473</v>
      </c>
      <c r="F127" s="90" t="s">
        <v>477</v>
      </c>
      <c r="G127" s="465"/>
      <c r="H127" s="465"/>
      <c r="I127" s="465"/>
      <c r="J127" s="79"/>
      <c r="K127" s="465"/>
      <c r="L127" s="363">
        <v>57</v>
      </c>
      <c r="M127" s="363" t="s">
        <v>1464</v>
      </c>
    </row>
    <row r="128" spans="1:13" s="102" customFormat="1" ht="18.75" customHeight="1" x14ac:dyDescent="0.2">
      <c r="A128" s="90">
        <v>119</v>
      </c>
      <c r="B128" s="541" t="s">
        <v>862</v>
      </c>
      <c r="C128" s="540" t="s">
        <v>329</v>
      </c>
      <c r="D128" s="424" t="s">
        <v>1472</v>
      </c>
      <c r="E128" s="363" t="s">
        <v>1473</v>
      </c>
      <c r="F128" s="90" t="s">
        <v>477</v>
      </c>
      <c r="G128" s="465"/>
      <c r="H128" s="465"/>
      <c r="I128" s="465"/>
      <c r="J128" s="79"/>
      <c r="K128" s="465"/>
      <c r="L128" s="363">
        <v>212</v>
      </c>
      <c r="M128" s="363" t="s">
        <v>1475</v>
      </c>
    </row>
    <row r="129" spans="1:13" s="102" customFormat="1" ht="18.75" customHeight="1" x14ac:dyDescent="0.2">
      <c r="A129" s="90">
        <v>120</v>
      </c>
      <c r="B129" s="541" t="s">
        <v>862</v>
      </c>
      <c r="C129" s="540" t="s">
        <v>329</v>
      </c>
      <c r="D129" s="424" t="s">
        <v>1472</v>
      </c>
      <c r="E129" s="363" t="s">
        <v>1473</v>
      </c>
      <c r="F129" s="90" t="s">
        <v>477</v>
      </c>
      <c r="G129" s="465"/>
      <c r="H129" s="465"/>
      <c r="I129" s="465"/>
      <c r="J129" s="79"/>
      <c r="K129" s="465"/>
      <c r="L129" s="363">
        <v>80</v>
      </c>
      <c r="M129" s="363" t="s">
        <v>1477</v>
      </c>
    </row>
    <row r="130" spans="1:13" s="102" customFormat="1" ht="18.75" customHeight="1" x14ac:dyDescent="0.2">
      <c r="A130" s="90">
        <v>121</v>
      </c>
      <c r="B130" s="541" t="s">
        <v>862</v>
      </c>
      <c r="C130" s="540" t="s">
        <v>329</v>
      </c>
      <c r="D130" s="424" t="s">
        <v>1472</v>
      </c>
      <c r="E130" s="363" t="s">
        <v>1473</v>
      </c>
      <c r="F130" s="90" t="s">
        <v>477</v>
      </c>
      <c r="G130" s="465"/>
      <c r="H130" s="465"/>
      <c r="I130" s="465"/>
      <c r="J130" s="79"/>
      <c r="K130" s="465"/>
      <c r="L130" s="363">
        <v>38</v>
      </c>
      <c r="M130" s="363" t="s">
        <v>1464</v>
      </c>
    </row>
    <row r="131" spans="1:13" s="102" customFormat="1" ht="18.75" customHeight="1" x14ac:dyDescent="0.2">
      <c r="A131" s="90">
        <v>122</v>
      </c>
      <c r="B131" s="541" t="s">
        <v>862</v>
      </c>
      <c r="C131" s="540" t="s">
        <v>329</v>
      </c>
      <c r="D131" s="424" t="s">
        <v>1472</v>
      </c>
      <c r="E131" s="363" t="s">
        <v>1473</v>
      </c>
      <c r="F131" s="90" t="s">
        <v>477</v>
      </c>
      <c r="G131" s="465"/>
      <c r="H131" s="79"/>
      <c r="I131" s="465"/>
      <c r="J131" s="79"/>
      <c r="K131" s="539"/>
      <c r="L131" s="363">
        <v>1350</v>
      </c>
      <c r="M131" s="363" t="s">
        <v>1475</v>
      </c>
    </row>
    <row r="132" spans="1:13" s="102" customFormat="1" ht="18.75" customHeight="1" x14ac:dyDescent="0.2">
      <c r="A132" s="90">
        <v>123</v>
      </c>
      <c r="B132" s="541" t="s">
        <v>862</v>
      </c>
      <c r="C132" s="540" t="s">
        <v>329</v>
      </c>
      <c r="D132" s="424" t="s">
        <v>1472</v>
      </c>
      <c r="E132" s="363" t="s">
        <v>1473</v>
      </c>
      <c r="F132" s="90" t="s">
        <v>477</v>
      </c>
      <c r="G132" s="465"/>
      <c r="H132" s="465"/>
      <c r="I132" s="465"/>
      <c r="J132" s="79"/>
      <c r="K132" s="465"/>
      <c r="L132" s="363">
        <v>46</v>
      </c>
      <c r="M132" s="363" t="s">
        <v>1477</v>
      </c>
    </row>
    <row r="133" spans="1:13" s="102" customFormat="1" ht="18.75" customHeight="1" x14ac:dyDescent="0.2">
      <c r="A133" s="90">
        <v>124</v>
      </c>
      <c r="B133" s="541" t="s">
        <v>862</v>
      </c>
      <c r="C133" s="540" t="s">
        <v>329</v>
      </c>
      <c r="D133" s="424" t="s">
        <v>1472</v>
      </c>
      <c r="E133" s="363" t="s">
        <v>1473</v>
      </c>
      <c r="F133" s="90" t="s">
        <v>477</v>
      </c>
      <c r="G133" s="465"/>
      <c r="H133" s="465"/>
      <c r="I133" s="465"/>
      <c r="J133" s="79"/>
      <c r="K133" s="465"/>
      <c r="L133" s="363">
        <v>658</v>
      </c>
      <c r="M133" s="363" t="s">
        <v>1477</v>
      </c>
    </row>
    <row r="134" spans="1:13" s="102" customFormat="1" ht="18.75" customHeight="1" x14ac:dyDescent="0.2">
      <c r="A134" s="90">
        <v>125</v>
      </c>
      <c r="B134" s="541" t="s">
        <v>862</v>
      </c>
      <c r="C134" s="540" t="s">
        <v>329</v>
      </c>
      <c r="D134" s="424" t="s">
        <v>1472</v>
      </c>
      <c r="E134" s="363" t="s">
        <v>1473</v>
      </c>
      <c r="F134" s="90" t="s">
        <v>477</v>
      </c>
      <c r="G134" s="465"/>
      <c r="H134" s="465"/>
      <c r="I134" s="465"/>
      <c r="J134" s="79"/>
      <c r="K134" s="465"/>
      <c r="L134" s="363">
        <v>720</v>
      </c>
      <c r="M134" s="363" t="s">
        <v>1478</v>
      </c>
    </row>
    <row r="135" spans="1:13" s="102" customFormat="1" ht="18.75" customHeight="1" x14ac:dyDescent="0.2">
      <c r="A135" s="90">
        <v>126</v>
      </c>
      <c r="B135" s="541" t="s">
        <v>862</v>
      </c>
      <c r="C135" s="540" t="s">
        <v>329</v>
      </c>
      <c r="D135" s="424" t="s">
        <v>1472</v>
      </c>
      <c r="E135" s="363" t="s">
        <v>1473</v>
      </c>
      <c r="F135" s="90" t="s">
        <v>477</v>
      </c>
      <c r="G135" s="465"/>
      <c r="H135" s="79"/>
      <c r="I135" s="465"/>
      <c r="J135" s="79"/>
      <c r="K135" s="539"/>
      <c r="L135" s="363">
        <v>100</v>
      </c>
      <c r="M135" s="363" t="s">
        <v>1479</v>
      </c>
    </row>
    <row r="136" spans="1:13" s="102" customFormat="1" ht="18.75" customHeight="1" x14ac:dyDescent="0.2">
      <c r="A136" s="90">
        <v>127</v>
      </c>
      <c r="B136" s="541" t="s">
        <v>862</v>
      </c>
      <c r="C136" s="540" t="s">
        <v>329</v>
      </c>
      <c r="D136" s="424" t="s">
        <v>1472</v>
      </c>
      <c r="E136" s="363" t="s">
        <v>1473</v>
      </c>
      <c r="F136" s="90" t="s">
        <v>477</v>
      </c>
      <c r="G136" s="465"/>
      <c r="H136" s="465"/>
      <c r="I136" s="465"/>
      <c r="J136" s="79"/>
      <c r="K136" s="465"/>
      <c r="L136" s="363">
        <v>751</v>
      </c>
      <c r="M136" s="363" t="s">
        <v>1476</v>
      </c>
    </row>
    <row r="137" spans="1:13" s="102" customFormat="1" ht="18.75" customHeight="1" x14ac:dyDescent="0.2">
      <c r="A137" s="90">
        <v>128</v>
      </c>
      <c r="B137" s="541" t="s">
        <v>862</v>
      </c>
      <c r="C137" s="540" t="s">
        <v>329</v>
      </c>
      <c r="D137" s="424" t="s">
        <v>1472</v>
      </c>
      <c r="E137" s="363" t="s">
        <v>1473</v>
      </c>
      <c r="F137" s="90" t="s">
        <v>477</v>
      </c>
      <c r="G137" s="465"/>
      <c r="H137" s="465"/>
      <c r="I137" s="465"/>
      <c r="J137" s="79"/>
      <c r="K137" s="465"/>
      <c r="L137" s="363">
        <v>565</v>
      </c>
      <c r="M137" s="363" t="s">
        <v>1477</v>
      </c>
    </row>
    <row r="138" spans="1:13" s="102" customFormat="1" ht="18.75" customHeight="1" x14ac:dyDescent="0.2">
      <c r="A138" s="90">
        <v>129</v>
      </c>
      <c r="B138" s="541" t="s">
        <v>862</v>
      </c>
      <c r="C138" s="540" t="s">
        <v>329</v>
      </c>
      <c r="D138" s="424" t="s">
        <v>1472</v>
      </c>
      <c r="E138" s="363" t="s">
        <v>1473</v>
      </c>
      <c r="F138" s="90" t="s">
        <v>477</v>
      </c>
      <c r="G138" s="465"/>
      <c r="H138" s="465"/>
      <c r="I138" s="465"/>
      <c r="J138" s="79"/>
      <c r="K138" s="465"/>
      <c r="L138" s="363">
        <v>20</v>
      </c>
      <c r="M138" s="363" t="s">
        <v>1480</v>
      </c>
    </row>
    <row r="139" spans="1:13" s="102" customFormat="1" ht="18.75" customHeight="1" x14ac:dyDescent="0.2">
      <c r="A139" s="90">
        <v>130</v>
      </c>
      <c r="B139" s="541" t="s">
        <v>862</v>
      </c>
      <c r="C139" s="540" t="s">
        <v>329</v>
      </c>
      <c r="D139" s="424" t="s">
        <v>1472</v>
      </c>
      <c r="E139" s="363" t="s">
        <v>1473</v>
      </c>
      <c r="F139" s="90" t="s">
        <v>477</v>
      </c>
      <c r="G139" s="465"/>
      <c r="H139" s="465"/>
      <c r="I139" s="465"/>
      <c r="J139" s="79"/>
      <c r="K139" s="465"/>
      <c r="L139" s="363">
        <v>501</v>
      </c>
      <c r="M139" s="363" t="s">
        <v>1477</v>
      </c>
    </row>
    <row r="140" spans="1:13" s="102" customFormat="1" ht="18.75" customHeight="1" x14ac:dyDescent="0.2">
      <c r="A140" s="90">
        <v>131</v>
      </c>
      <c r="B140" s="541" t="s">
        <v>862</v>
      </c>
      <c r="C140" s="540" t="s">
        <v>329</v>
      </c>
      <c r="D140" s="424" t="s">
        <v>1472</v>
      </c>
      <c r="E140" s="363" t="s">
        <v>1473</v>
      </c>
      <c r="F140" s="90" t="s">
        <v>477</v>
      </c>
      <c r="G140" s="465"/>
      <c r="H140" s="465"/>
      <c r="I140" s="465"/>
      <c r="J140" s="79"/>
      <c r="K140" s="465"/>
      <c r="L140" s="363">
        <v>186.3</v>
      </c>
      <c r="M140" s="363" t="s">
        <v>1477</v>
      </c>
    </row>
    <row r="141" spans="1:13" s="102" customFormat="1" ht="18.75" customHeight="1" x14ac:dyDescent="0.2">
      <c r="A141" s="90">
        <v>132</v>
      </c>
      <c r="B141" s="541" t="s">
        <v>862</v>
      </c>
      <c r="C141" s="540" t="s">
        <v>329</v>
      </c>
      <c r="D141" s="424" t="s">
        <v>1472</v>
      </c>
      <c r="E141" s="363" t="s">
        <v>1473</v>
      </c>
      <c r="F141" s="90" t="s">
        <v>477</v>
      </c>
      <c r="G141" s="465"/>
      <c r="H141" s="465"/>
      <c r="I141" s="465"/>
      <c r="J141" s="79"/>
      <c r="K141" s="465"/>
      <c r="L141" s="363">
        <v>55</v>
      </c>
      <c r="M141" s="363" t="s">
        <v>1481</v>
      </c>
    </row>
    <row r="142" spans="1:13" s="102" customFormat="1" ht="18.75" customHeight="1" x14ac:dyDescent="0.2">
      <c r="A142" s="90">
        <v>133</v>
      </c>
      <c r="B142" s="541" t="s">
        <v>862</v>
      </c>
      <c r="C142" s="540" t="s">
        <v>329</v>
      </c>
      <c r="D142" s="424" t="s">
        <v>1472</v>
      </c>
      <c r="E142" s="363" t="s">
        <v>1473</v>
      </c>
      <c r="F142" s="90" t="s">
        <v>477</v>
      </c>
      <c r="G142" s="465"/>
      <c r="H142" s="79"/>
      <c r="I142" s="465"/>
      <c r="J142" s="79"/>
      <c r="K142" s="539"/>
      <c r="L142" s="363">
        <v>130</v>
      </c>
      <c r="M142" s="363" t="s">
        <v>1476</v>
      </c>
    </row>
    <row r="143" spans="1:13" s="102" customFormat="1" ht="18.75" customHeight="1" x14ac:dyDescent="0.2">
      <c r="A143" s="90">
        <v>134</v>
      </c>
      <c r="B143" s="362" t="s">
        <v>1512</v>
      </c>
      <c r="C143" s="540" t="s">
        <v>329</v>
      </c>
      <c r="D143" s="424" t="s">
        <v>1442</v>
      </c>
      <c r="E143" s="363" t="s">
        <v>1443</v>
      </c>
      <c r="F143" s="90" t="s">
        <v>477</v>
      </c>
      <c r="G143" s="79"/>
      <c r="H143" s="79"/>
      <c r="I143" s="79"/>
      <c r="J143" s="79"/>
      <c r="K143" s="539"/>
      <c r="L143" s="363">
        <v>11529.67</v>
      </c>
      <c r="M143" s="363"/>
    </row>
    <row r="144" spans="1:13" s="102" customFormat="1" ht="18.75" customHeight="1" x14ac:dyDescent="0.2">
      <c r="A144" s="90">
        <v>135</v>
      </c>
      <c r="B144" s="362" t="s">
        <v>1511</v>
      </c>
      <c r="C144" s="540" t="s">
        <v>329</v>
      </c>
      <c r="D144" s="424" t="s">
        <v>1442</v>
      </c>
      <c r="E144" s="363" t="s">
        <v>1444</v>
      </c>
      <c r="F144" s="90" t="s">
        <v>477</v>
      </c>
      <c r="G144" s="79"/>
      <c r="H144" s="79"/>
      <c r="I144" s="79"/>
      <c r="J144" s="79"/>
      <c r="K144" s="539"/>
      <c r="L144" s="363">
        <v>23000</v>
      </c>
      <c r="M144" s="363"/>
    </row>
    <row r="145" spans="1:13" s="102" customFormat="1" ht="18.75" customHeight="1" x14ac:dyDescent="0.2">
      <c r="A145" s="90">
        <v>136</v>
      </c>
      <c r="B145" s="362" t="s">
        <v>1514</v>
      </c>
      <c r="C145" s="540" t="s">
        <v>329</v>
      </c>
      <c r="D145" s="424" t="s">
        <v>557</v>
      </c>
      <c r="E145" s="363" t="s">
        <v>552</v>
      </c>
      <c r="F145" s="90" t="s">
        <v>477</v>
      </c>
      <c r="G145" s="79"/>
      <c r="H145" s="79"/>
      <c r="I145" s="90"/>
      <c r="J145" s="79"/>
      <c r="K145" s="539"/>
      <c r="L145" s="363">
        <v>1000</v>
      </c>
      <c r="M145" s="363" t="s">
        <v>1441</v>
      </c>
    </row>
    <row r="146" spans="1:13" s="102" customFormat="1" ht="18.75" customHeight="1" x14ac:dyDescent="0.2">
      <c r="A146" s="90">
        <v>137</v>
      </c>
      <c r="B146" s="362" t="s">
        <v>1510</v>
      </c>
      <c r="C146" s="540" t="s">
        <v>329</v>
      </c>
      <c r="D146" s="424" t="s">
        <v>1417</v>
      </c>
      <c r="E146" s="363" t="s">
        <v>1420</v>
      </c>
      <c r="F146" s="90" t="s">
        <v>477</v>
      </c>
      <c r="G146" s="79"/>
      <c r="H146" s="79"/>
      <c r="I146" s="90" t="s">
        <v>477</v>
      </c>
      <c r="J146" s="79"/>
      <c r="K146" s="539"/>
      <c r="L146" s="363">
        <f>1379+195</f>
        <v>1574</v>
      </c>
      <c r="M146" s="363" t="s">
        <v>1445</v>
      </c>
    </row>
    <row r="147" spans="1:13" s="102" customFormat="1" ht="18.75" customHeight="1" x14ac:dyDescent="0.2">
      <c r="A147" s="90">
        <v>138</v>
      </c>
      <c r="B147" s="362" t="s">
        <v>601</v>
      </c>
      <c r="C147" s="540" t="s">
        <v>329</v>
      </c>
      <c r="D147" s="424" t="s">
        <v>1446</v>
      </c>
      <c r="E147" s="363" t="s">
        <v>1447</v>
      </c>
      <c r="F147" s="90" t="s">
        <v>477</v>
      </c>
      <c r="G147" s="79"/>
      <c r="H147" s="79"/>
      <c r="I147" s="90" t="s">
        <v>477</v>
      </c>
      <c r="J147" s="79"/>
      <c r="K147" s="539"/>
      <c r="L147" s="363">
        <v>9685</v>
      </c>
      <c r="M147" s="363" t="s">
        <v>1448</v>
      </c>
    </row>
    <row r="148" spans="1:13" s="102" customFormat="1" ht="18.75" customHeight="1" x14ac:dyDescent="0.2">
      <c r="A148" s="90">
        <v>139</v>
      </c>
      <c r="B148" s="362" t="s">
        <v>1520</v>
      </c>
      <c r="C148" s="540" t="s">
        <v>329</v>
      </c>
      <c r="D148" s="424" t="s">
        <v>1449</v>
      </c>
      <c r="E148" s="363" t="s">
        <v>1450</v>
      </c>
      <c r="F148" s="90" t="s">
        <v>477</v>
      </c>
      <c r="G148" s="79"/>
      <c r="H148" s="79"/>
      <c r="I148" s="90" t="s">
        <v>477</v>
      </c>
      <c r="J148" s="79"/>
      <c r="K148" s="539"/>
      <c r="L148" s="363">
        <v>797.27</v>
      </c>
      <c r="M148" s="363" t="s">
        <v>1451</v>
      </c>
    </row>
    <row r="149" spans="1:13" s="102" customFormat="1" ht="21.75" customHeight="1" x14ac:dyDescent="0.2">
      <c r="A149" s="90">
        <v>140</v>
      </c>
      <c r="B149" s="362" t="s">
        <v>1500</v>
      </c>
      <c r="C149" s="540" t="s">
        <v>529</v>
      </c>
      <c r="D149" s="424" t="s">
        <v>1412</v>
      </c>
      <c r="E149" s="363" t="s">
        <v>1413</v>
      </c>
      <c r="F149" s="90" t="s">
        <v>477</v>
      </c>
      <c r="G149" s="79"/>
      <c r="H149" s="79"/>
      <c r="I149" s="90" t="s">
        <v>477</v>
      </c>
      <c r="J149" s="79"/>
      <c r="K149" s="539"/>
      <c r="L149" s="363">
        <v>400</v>
      </c>
      <c r="M149" s="363"/>
    </row>
    <row r="150" spans="1:13" s="102" customFormat="1" ht="21.75" customHeight="1" x14ac:dyDescent="0.2">
      <c r="A150" s="90">
        <v>141</v>
      </c>
      <c r="B150" s="362" t="s">
        <v>1500</v>
      </c>
      <c r="C150" s="540" t="s">
        <v>529</v>
      </c>
      <c r="D150" s="424" t="s">
        <v>1412</v>
      </c>
      <c r="E150" s="363" t="s">
        <v>1413</v>
      </c>
      <c r="F150" s="90" t="s">
        <v>477</v>
      </c>
      <c r="G150" s="79"/>
      <c r="H150" s="79"/>
      <c r="I150" s="90" t="s">
        <v>477</v>
      </c>
      <c r="J150" s="79"/>
      <c r="K150" s="539"/>
      <c r="L150" s="363">
        <v>300</v>
      </c>
      <c r="M150" s="363"/>
    </row>
    <row r="151" spans="1:13" s="102" customFormat="1" ht="21.75" customHeight="1" x14ac:dyDescent="0.2">
      <c r="A151" s="90">
        <v>142</v>
      </c>
      <c r="B151" s="362" t="s">
        <v>1500</v>
      </c>
      <c r="C151" s="540" t="s">
        <v>529</v>
      </c>
      <c r="D151" s="424" t="s">
        <v>1412</v>
      </c>
      <c r="E151" s="363" t="s">
        <v>1413</v>
      </c>
      <c r="F151" s="90" t="s">
        <v>477</v>
      </c>
      <c r="G151" s="79"/>
      <c r="H151" s="79"/>
      <c r="I151" s="90" t="s">
        <v>477</v>
      </c>
      <c r="J151" s="79"/>
      <c r="K151" s="539"/>
      <c r="L151" s="363">
        <v>500</v>
      </c>
      <c r="M151" s="363"/>
    </row>
    <row r="152" spans="1:13" s="102" customFormat="1" ht="21.75" customHeight="1" x14ac:dyDescent="0.2">
      <c r="A152" s="90">
        <v>143</v>
      </c>
      <c r="B152" s="541" t="s">
        <v>1507</v>
      </c>
      <c r="C152" s="540" t="s">
        <v>529</v>
      </c>
      <c r="D152" s="424" t="s">
        <v>1414</v>
      </c>
      <c r="E152" s="363" t="s">
        <v>1415</v>
      </c>
      <c r="F152" s="90" t="s">
        <v>477</v>
      </c>
      <c r="G152" s="79"/>
      <c r="H152" s="79"/>
      <c r="I152" s="90" t="s">
        <v>477</v>
      </c>
      <c r="J152" s="79"/>
      <c r="K152" s="539"/>
      <c r="L152" s="363">
        <v>1000</v>
      </c>
      <c r="M152" s="363" t="s">
        <v>1416</v>
      </c>
    </row>
    <row r="153" spans="1:13" s="102" customFormat="1" ht="21.75" customHeight="1" x14ac:dyDescent="0.2">
      <c r="A153" s="90">
        <v>144</v>
      </c>
      <c r="B153" s="362" t="s">
        <v>1510</v>
      </c>
      <c r="C153" s="540" t="s">
        <v>529</v>
      </c>
      <c r="D153" s="424" t="s">
        <v>1417</v>
      </c>
      <c r="E153" s="363" t="s">
        <v>1418</v>
      </c>
      <c r="F153" s="90" t="s">
        <v>477</v>
      </c>
      <c r="G153" s="79"/>
      <c r="H153" s="79"/>
      <c r="I153" s="90" t="s">
        <v>477</v>
      </c>
      <c r="J153" s="79"/>
      <c r="K153" s="539"/>
      <c r="L153" s="363">
        <v>1500</v>
      </c>
      <c r="M153" s="363" t="s">
        <v>1419</v>
      </c>
    </row>
    <row r="154" spans="1:13" s="102" customFormat="1" ht="18.75" customHeight="1" x14ac:dyDescent="0.2">
      <c r="A154" s="90">
        <v>145</v>
      </c>
      <c r="B154" s="362" t="s">
        <v>1510</v>
      </c>
      <c r="C154" s="540" t="s">
        <v>530</v>
      </c>
      <c r="D154" s="424" t="s">
        <v>1417</v>
      </c>
      <c r="E154" s="363" t="s">
        <v>1420</v>
      </c>
      <c r="F154" s="90" t="s">
        <v>477</v>
      </c>
      <c r="G154" s="79"/>
      <c r="H154" s="79"/>
      <c r="I154" s="90" t="s">
        <v>477</v>
      </c>
      <c r="J154" s="79"/>
      <c r="K154" s="539"/>
      <c r="L154" s="363">
        <v>1200</v>
      </c>
      <c r="M154" s="363"/>
    </row>
    <row r="155" spans="1:13" s="102" customFormat="1" ht="18.75" customHeight="1" x14ac:dyDescent="0.2">
      <c r="A155" s="90">
        <v>146</v>
      </c>
      <c r="B155" s="362" t="s">
        <v>1501</v>
      </c>
      <c r="C155" s="540" t="s">
        <v>530</v>
      </c>
      <c r="D155" s="424" t="s">
        <v>1466</v>
      </c>
      <c r="E155" s="363" t="s">
        <v>1467</v>
      </c>
      <c r="F155" s="90" t="s">
        <v>477</v>
      </c>
      <c r="G155" s="79"/>
      <c r="H155" s="79"/>
      <c r="I155" s="90" t="s">
        <v>477</v>
      </c>
      <c r="J155" s="79"/>
      <c r="K155" s="539"/>
      <c r="L155" s="363">
        <v>500</v>
      </c>
      <c r="M155" s="363" t="s">
        <v>1468</v>
      </c>
    </row>
    <row r="156" spans="1:13" s="102" customFormat="1" ht="18.75" customHeight="1" x14ac:dyDescent="0.2">
      <c r="A156" s="90">
        <v>147</v>
      </c>
      <c r="B156" s="362" t="s">
        <v>1510</v>
      </c>
      <c r="C156" s="540" t="s">
        <v>531</v>
      </c>
      <c r="D156" s="424" t="s">
        <v>1417</v>
      </c>
      <c r="E156" s="363" t="s">
        <v>1421</v>
      </c>
      <c r="F156" s="90" t="s">
        <v>477</v>
      </c>
      <c r="G156" s="79"/>
      <c r="H156" s="79"/>
      <c r="I156" s="90" t="s">
        <v>477</v>
      </c>
      <c r="J156" s="79"/>
      <c r="K156" s="539"/>
      <c r="L156" s="363">
        <v>450</v>
      </c>
      <c r="M156" s="363"/>
    </row>
    <row r="157" spans="1:13" s="102" customFormat="1" ht="18.75" customHeight="1" x14ac:dyDescent="0.2">
      <c r="A157" s="90">
        <v>148</v>
      </c>
      <c r="B157" s="362" t="s">
        <v>1518</v>
      </c>
      <c r="C157" s="540" t="s">
        <v>542</v>
      </c>
      <c r="D157" s="424" t="s">
        <v>1422</v>
      </c>
      <c r="E157" s="363" t="s">
        <v>1423</v>
      </c>
      <c r="F157" s="90" t="s">
        <v>477</v>
      </c>
      <c r="G157" s="79"/>
      <c r="H157" s="79"/>
      <c r="I157" s="90" t="s">
        <v>477</v>
      </c>
      <c r="J157" s="79"/>
      <c r="K157" s="539"/>
      <c r="L157" s="363">
        <v>2200</v>
      </c>
      <c r="M157" s="363" t="s">
        <v>1424</v>
      </c>
    </row>
    <row r="158" spans="1:13" s="102" customFormat="1" ht="18.75" customHeight="1" x14ac:dyDescent="0.2">
      <c r="A158" s="90">
        <v>149</v>
      </c>
      <c r="B158" s="362" t="s">
        <v>1519</v>
      </c>
      <c r="C158" s="540" t="s">
        <v>542</v>
      </c>
      <c r="D158" s="424" t="s">
        <v>1425</v>
      </c>
      <c r="E158" s="363" t="s">
        <v>1426</v>
      </c>
      <c r="F158" s="90" t="s">
        <v>477</v>
      </c>
      <c r="G158" s="79"/>
      <c r="H158" s="79"/>
      <c r="I158" s="90" t="s">
        <v>477</v>
      </c>
      <c r="J158" s="79"/>
      <c r="K158" s="539"/>
      <c r="L158" s="363">
        <v>1000</v>
      </c>
      <c r="M158" s="363"/>
    </row>
    <row r="159" spans="1:13" s="102" customFormat="1" ht="18.75" customHeight="1" x14ac:dyDescent="0.2">
      <c r="A159" s="90">
        <v>150</v>
      </c>
      <c r="B159" s="362" t="s">
        <v>1510</v>
      </c>
      <c r="C159" s="540" t="s">
        <v>1429</v>
      </c>
      <c r="D159" s="424" t="s">
        <v>1430</v>
      </c>
      <c r="E159" s="363" t="s">
        <v>1431</v>
      </c>
      <c r="F159" s="90" t="s">
        <v>477</v>
      </c>
      <c r="G159" s="79"/>
      <c r="H159" s="79"/>
      <c r="I159" s="90" t="s">
        <v>477</v>
      </c>
      <c r="J159" s="79"/>
      <c r="K159" s="539"/>
      <c r="L159" s="363">
        <v>86410</v>
      </c>
      <c r="M159" s="363"/>
    </row>
    <row r="160" spans="1:13" s="102" customFormat="1" ht="18.75" customHeight="1" x14ac:dyDescent="0.2">
      <c r="A160" s="90">
        <v>151</v>
      </c>
      <c r="B160" s="362" t="s">
        <v>1517</v>
      </c>
      <c r="C160" s="540" t="s">
        <v>1429</v>
      </c>
      <c r="D160" s="424" t="s">
        <v>1432</v>
      </c>
      <c r="E160" s="363" t="s">
        <v>1433</v>
      </c>
      <c r="F160" s="90" t="s">
        <v>477</v>
      </c>
      <c r="G160" s="79"/>
      <c r="H160" s="79"/>
      <c r="I160" s="90" t="s">
        <v>477</v>
      </c>
      <c r="J160" s="79"/>
      <c r="K160" s="539"/>
      <c r="L160" s="363">
        <v>110946</v>
      </c>
      <c r="M160" s="363"/>
    </row>
    <row r="161" spans="1:13" s="102" customFormat="1" ht="18.75" customHeight="1" x14ac:dyDescent="0.2">
      <c r="A161" s="90">
        <v>152</v>
      </c>
      <c r="B161" s="362" t="s">
        <v>1508</v>
      </c>
      <c r="C161" s="540" t="s">
        <v>1429</v>
      </c>
      <c r="D161" s="424" t="s">
        <v>1434</v>
      </c>
      <c r="E161" s="363" t="s">
        <v>1435</v>
      </c>
      <c r="F161" s="90" t="s">
        <v>477</v>
      </c>
      <c r="G161" s="79"/>
      <c r="H161" s="79"/>
      <c r="I161" s="90" t="s">
        <v>477</v>
      </c>
      <c r="J161" s="79"/>
      <c r="K161" s="539"/>
      <c r="L161" s="363">
        <v>218605.5</v>
      </c>
      <c r="M161" s="363"/>
    </row>
    <row r="162" spans="1:13" s="102" customFormat="1" ht="18.75" customHeight="1" x14ac:dyDescent="0.2">
      <c r="A162" s="90">
        <v>153</v>
      </c>
      <c r="B162" s="362" t="s">
        <v>1509</v>
      </c>
      <c r="C162" s="540" t="s">
        <v>1429</v>
      </c>
      <c r="D162" s="424" t="s">
        <v>1436</v>
      </c>
      <c r="E162" s="363" t="s">
        <v>1437</v>
      </c>
      <c r="F162" s="90" t="s">
        <v>477</v>
      </c>
      <c r="G162" s="79"/>
      <c r="H162" s="79"/>
      <c r="I162" s="90" t="s">
        <v>477</v>
      </c>
      <c r="J162" s="79"/>
      <c r="K162" s="539"/>
      <c r="L162" s="363">
        <v>30543.33</v>
      </c>
      <c r="M162" s="363"/>
    </row>
    <row r="163" spans="1:13" s="102" customFormat="1" ht="23.25" customHeight="1" x14ac:dyDescent="0.2">
      <c r="A163" s="90">
        <v>154</v>
      </c>
      <c r="B163" s="362" t="s">
        <v>1504</v>
      </c>
      <c r="C163" s="540" t="s">
        <v>1438</v>
      </c>
      <c r="D163" s="424" t="s">
        <v>1439</v>
      </c>
      <c r="E163" s="363" t="s">
        <v>1440</v>
      </c>
      <c r="F163" s="90" t="s">
        <v>477</v>
      </c>
      <c r="G163" s="79"/>
      <c r="H163" s="79"/>
      <c r="I163" s="90" t="s">
        <v>477</v>
      </c>
      <c r="J163" s="79"/>
      <c r="K163" s="539"/>
      <c r="L163" s="363">
        <v>1026</v>
      </c>
      <c r="M163" s="363"/>
    </row>
    <row r="164" spans="1:13" ht="16.5" customHeight="1" x14ac:dyDescent="0.2">
      <c r="A164" s="90"/>
      <c r="B164" s="486"/>
      <c r="C164" s="282"/>
      <c r="D164" s="361"/>
      <c r="E164" s="360"/>
      <c r="F164" s="90"/>
      <c r="G164" s="79"/>
      <c r="H164" s="79"/>
      <c r="I164" s="79"/>
      <c r="J164" s="79"/>
      <c r="K164" s="4"/>
      <c r="L164" s="360"/>
      <c r="M164" s="360"/>
    </row>
    <row r="165" spans="1:13" ht="16.5" customHeight="1" x14ac:dyDescent="0.2">
      <c r="A165" s="79" t="s">
        <v>259</v>
      </c>
      <c r="B165" s="487"/>
      <c r="C165" s="282"/>
      <c r="D165" s="79"/>
      <c r="E165" s="79"/>
      <c r="F165" s="79"/>
      <c r="G165" s="79"/>
      <c r="H165" s="79"/>
      <c r="I165" s="79"/>
      <c r="J165" s="79"/>
      <c r="K165" s="4"/>
      <c r="L165" s="4"/>
      <c r="M165" s="79"/>
    </row>
    <row r="166" spans="1:13" ht="16.5" customHeight="1" x14ac:dyDescent="0.3">
      <c r="A166" s="79"/>
      <c r="B166" s="487"/>
      <c r="C166" s="282"/>
      <c r="D166" s="91"/>
      <c r="E166" s="91"/>
      <c r="F166" s="91"/>
      <c r="G166" s="91"/>
      <c r="H166" s="79"/>
      <c r="I166" s="79"/>
      <c r="J166" s="79"/>
      <c r="K166" s="79" t="s">
        <v>422</v>
      </c>
      <c r="L166" s="538">
        <f>SUM(L10:L165)</f>
        <v>1094669.6300000001</v>
      </c>
      <c r="M166" s="79"/>
    </row>
    <row r="167" spans="1:13" ht="16.5" customHeight="1" x14ac:dyDescent="0.3">
      <c r="A167" s="192"/>
      <c r="B167" s="488"/>
      <c r="C167" s="192"/>
      <c r="D167" s="192"/>
      <c r="E167" s="192"/>
      <c r="F167" s="192"/>
      <c r="G167" s="192"/>
      <c r="H167" s="192"/>
      <c r="I167" s="192"/>
      <c r="J167" s="192"/>
      <c r="K167" s="192"/>
      <c r="L167" s="166"/>
    </row>
    <row r="168" spans="1:13" ht="16.5" customHeight="1" x14ac:dyDescent="0.3">
      <c r="A168" s="193" t="s">
        <v>423</v>
      </c>
      <c r="B168" s="489"/>
      <c r="C168" s="193"/>
      <c r="D168" s="192"/>
      <c r="E168" s="192"/>
      <c r="F168" s="192"/>
      <c r="G168" s="192"/>
      <c r="H168" s="192"/>
      <c r="I168" s="192"/>
      <c r="J168" s="192"/>
      <c r="K168" s="192"/>
      <c r="L168" s="166"/>
    </row>
    <row r="169" spans="1:13" ht="16.5" customHeight="1" x14ac:dyDescent="0.3">
      <c r="A169" s="193" t="s">
        <v>424</v>
      </c>
      <c r="B169" s="489"/>
      <c r="C169" s="193"/>
      <c r="D169" s="192"/>
      <c r="E169" s="192"/>
      <c r="F169" s="192"/>
      <c r="G169" s="192"/>
      <c r="H169" s="192"/>
      <c r="I169" s="192"/>
      <c r="J169" s="192"/>
      <c r="K169" s="192"/>
      <c r="L169" s="166"/>
    </row>
    <row r="170" spans="1:13" ht="16.5" customHeight="1" x14ac:dyDescent="0.3">
      <c r="A170" s="182" t="s">
        <v>425</v>
      </c>
      <c r="B170" s="490"/>
      <c r="C170" s="193"/>
      <c r="D170" s="166"/>
      <c r="E170" s="166"/>
      <c r="F170" s="166"/>
      <c r="G170" s="166"/>
      <c r="H170" s="166"/>
      <c r="I170" s="166"/>
      <c r="J170" s="166"/>
      <c r="K170" s="166"/>
      <c r="L170" s="166"/>
    </row>
    <row r="171" spans="1:13" ht="16.5" customHeight="1" x14ac:dyDescent="0.3">
      <c r="A171" s="182" t="s">
        <v>426</v>
      </c>
      <c r="B171" s="490"/>
      <c r="C171" s="193"/>
      <c r="D171" s="166"/>
      <c r="E171" s="166"/>
      <c r="F171" s="166"/>
      <c r="G171" s="166"/>
      <c r="H171" s="166"/>
      <c r="I171" s="166"/>
      <c r="J171" s="166"/>
      <c r="K171" s="166"/>
      <c r="L171" s="166"/>
    </row>
    <row r="172" spans="1:13" ht="16.5" customHeight="1" x14ac:dyDescent="0.2">
      <c r="A172" s="592" t="s">
        <v>441</v>
      </c>
      <c r="B172" s="592"/>
      <c r="C172" s="592"/>
      <c r="D172" s="592"/>
      <c r="E172" s="592"/>
      <c r="F172" s="592"/>
      <c r="G172" s="592"/>
      <c r="H172" s="592"/>
      <c r="I172" s="592"/>
      <c r="J172" s="592"/>
      <c r="K172" s="592"/>
      <c r="L172" s="592"/>
    </row>
    <row r="173" spans="1:13" ht="16.5" customHeight="1" x14ac:dyDescent="0.2">
      <c r="A173" s="592"/>
      <c r="B173" s="592"/>
      <c r="C173" s="592"/>
      <c r="D173" s="592"/>
      <c r="E173" s="592"/>
      <c r="F173" s="592"/>
      <c r="G173" s="592"/>
      <c r="H173" s="592"/>
      <c r="I173" s="592"/>
      <c r="J173" s="592"/>
      <c r="K173" s="592"/>
      <c r="L173" s="592"/>
    </row>
    <row r="174" spans="1:13" ht="16.5" customHeight="1" x14ac:dyDescent="0.2">
      <c r="A174" s="301"/>
      <c r="B174" s="301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</row>
    <row r="175" spans="1:13" ht="16.5" customHeight="1" x14ac:dyDescent="0.3">
      <c r="A175" s="588" t="s">
        <v>96</v>
      </c>
      <c r="B175" s="588"/>
      <c r="C175" s="588"/>
      <c r="D175" s="283"/>
      <c r="E175" s="284"/>
      <c r="F175" s="284"/>
      <c r="G175" s="283"/>
      <c r="H175" s="283"/>
      <c r="I175" s="283"/>
      <c r="J175" s="283"/>
      <c r="K175" s="283"/>
      <c r="L175" s="166"/>
    </row>
    <row r="176" spans="1:13" ht="16.5" customHeight="1" x14ac:dyDescent="0.3">
      <c r="A176" s="283"/>
      <c r="B176" s="283"/>
      <c r="C176" s="284"/>
      <c r="D176" s="283"/>
      <c r="E176" s="284"/>
      <c r="F176" s="284"/>
      <c r="G176" s="283"/>
      <c r="H176" s="283"/>
      <c r="I176" s="283"/>
      <c r="J176" s="283"/>
      <c r="K176" s="285"/>
      <c r="L176" s="166"/>
    </row>
    <row r="177" spans="1:12" ht="16.5" customHeight="1" x14ac:dyDescent="0.3">
      <c r="A177" s="283"/>
      <c r="B177" s="283"/>
      <c r="C177" s="284"/>
      <c r="D177" s="589" t="s">
        <v>251</v>
      </c>
      <c r="E177" s="589"/>
      <c r="F177" s="286"/>
      <c r="G177" s="287"/>
      <c r="H177" s="590" t="s">
        <v>427</v>
      </c>
      <c r="I177" s="590"/>
      <c r="J177" s="590"/>
      <c r="K177" s="288"/>
      <c r="L177" s="166"/>
    </row>
    <row r="178" spans="1:12" ht="16.5" customHeight="1" x14ac:dyDescent="0.3">
      <c r="A178" s="283"/>
      <c r="B178" s="283"/>
      <c r="C178" s="284"/>
      <c r="D178" s="283"/>
      <c r="E178" s="284"/>
      <c r="F178" s="284"/>
      <c r="G178" s="283"/>
      <c r="H178" s="591"/>
      <c r="I178" s="591"/>
      <c r="J178" s="591"/>
      <c r="K178" s="288"/>
      <c r="L178" s="166"/>
    </row>
    <row r="179" spans="1:12" ht="16.5" customHeight="1" x14ac:dyDescent="0.3">
      <c r="A179" s="283"/>
      <c r="B179" s="283"/>
      <c r="C179" s="284"/>
      <c r="D179" s="586" t="s">
        <v>127</v>
      </c>
      <c r="E179" s="586"/>
      <c r="F179" s="286"/>
      <c r="G179" s="287"/>
      <c r="H179" s="283"/>
      <c r="I179" s="283"/>
      <c r="J179" s="283"/>
      <c r="K179" s="283"/>
      <c r="L179" s="166"/>
    </row>
  </sheetData>
  <autoFilter ref="A9:M163"/>
  <mergeCells count="7">
    <mergeCell ref="D179:E179"/>
    <mergeCell ref="A2:E2"/>
    <mergeCell ref="L3:M3"/>
    <mergeCell ref="A175:C175"/>
    <mergeCell ref="D177:E177"/>
    <mergeCell ref="H177:J178"/>
    <mergeCell ref="A172:L173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03:B142 B152"/>
    <dataValidation type="list" allowBlank="1" showInputMessage="1" showErrorMessage="1" sqref="C10:C166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E93"/>
  <sheetViews>
    <sheetView showGridLines="0" view="pageBreakPreview" topLeftCell="A37" zoomScaleNormal="100" zoomScaleSheetLayoutView="100" workbookViewId="0">
      <selection activeCell="C29" sqref="C29:D50"/>
    </sheetView>
  </sheetViews>
  <sheetFormatPr defaultRowHeight="15" x14ac:dyDescent="0.3"/>
  <cols>
    <col min="1" max="1" width="12.85546875" style="29" customWidth="1"/>
    <col min="2" max="2" width="65.5703125" style="28" customWidth="1"/>
    <col min="3" max="3" width="14.85546875" style="2" customWidth="1"/>
    <col min="4" max="4" width="14.28515625" style="2" customWidth="1"/>
    <col min="5" max="16384" width="9.140625" style="2"/>
  </cols>
  <sheetData>
    <row r="1" spans="1:4" x14ac:dyDescent="0.3">
      <c r="A1" s="66" t="s">
        <v>212</v>
      </c>
      <c r="B1" s="111"/>
      <c r="C1" s="593" t="s">
        <v>186</v>
      </c>
      <c r="D1" s="593"/>
    </row>
    <row r="2" spans="1:4" x14ac:dyDescent="0.3">
      <c r="A2" s="68" t="s">
        <v>128</v>
      </c>
      <c r="B2" s="111"/>
      <c r="C2" s="577" t="str">
        <f>'ფორმა N1'!K2</f>
        <v>09/22/2020-10/12/2020</v>
      </c>
      <c r="D2" s="577"/>
    </row>
    <row r="3" spans="1:4" x14ac:dyDescent="0.3">
      <c r="A3" s="108"/>
      <c r="B3" s="111"/>
      <c r="C3" s="69"/>
      <c r="D3" s="69"/>
    </row>
    <row r="4" spans="1:4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</row>
    <row r="5" spans="1:4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110"/>
      <c r="C5" s="110"/>
      <c r="D5" s="53"/>
    </row>
    <row r="6" spans="1:4" x14ac:dyDescent="0.3">
      <c r="A6" s="69"/>
      <c r="B6" s="68"/>
      <c r="C6" s="68"/>
      <c r="D6" s="68"/>
    </row>
    <row r="7" spans="1:4" x14ac:dyDescent="0.3">
      <c r="A7" s="107"/>
      <c r="B7" s="112"/>
      <c r="C7" s="113"/>
      <c r="D7" s="113"/>
    </row>
    <row r="8" spans="1:4" ht="45" x14ac:dyDescent="0.3">
      <c r="A8" s="114" t="s">
        <v>101</v>
      </c>
      <c r="B8" s="114" t="s">
        <v>178</v>
      </c>
      <c r="C8" s="114" t="s">
        <v>286</v>
      </c>
      <c r="D8" s="114" t="s">
        <v>240</v>
      </c>
    </row>
    <row r="9" spans="1:4" x14ac:dyDescent="0.3">
      <c r="A9" s="43"/>
      <c r="B9" s="44"/>
      <c r="C9" s="140"/>
      <c r="D9" s="140"/>
    </row>
    <row r="10" spans="1:4" x14ac:dyDescent="0.3">
      <c r="A10" s="45" t="s">
        <v>179</v>
      </c>
      <c r="B10" s="46"/>
      <c r="C10" s="115">
        <f>SUM(C11,C34)</f>
        <v>634777.22</v>
      </c>
      <c r="D10" s="115">
        <f>SUM(D11,D34)</f>
        <v>865725.98</v>
      </c>
    </row>
    <row r="11" spans="1:4" x14ac:dyDescent="0.3">
      <c r="A11" s="47" t="s">
        <v>180</v>
      </c>
      <c r="B11" s="48"/>
      <c r="C11" s="77">
        <f>SUM(C12:C32)</f>
        <v>419397.33</v>
      </c>
      <c r="D11" s="77">
        <f>SUM(D12:D32)</f>
        <v>651353.88</v>
      </c>
    </row>
    <row r="12" spans="1:4" x14ac:dyDescent="0.3">
      <c r="A12" s="51">
        <v>1110</v>
      </c>
      <c r="B12" s="50" t="s">
        <v>130</v>
      </c>
      <c r="C12" s="8"/>
      <c r="D12" s="8"/>
    </row>
    <row r="13" spans="1:4" x14ac:dyDescent="0.3">
      <c r="A13" s="51">
        <v>1120</v>
      </c>
      <c r="B13" s="50" t="s">
        <v>131</v>
      </c>
      <c r="C13" s="8"/>
      <c r="D13" s="8"/>
    </row>
    <row r="14" spans="1:4" ht="18" customHeight="1" x14ac:dyDescent="0.3">
      <c r="A14" s="51">
        <v>1211</v>
      </c>
      <c r="B14" s="50" t="s">
        <v>132</v>
      </c>
      <c r="C14" s="542" t="s">
        <v>1292</v>
      </c>
      <c r="D14" s="542" t="s">
        <v>1293</v>
      </c>
    </row>
    <row r="15" spans="1:4" x14ac:dyDescent="0.3">
      <c r="A15" s="51">
        <v>1212</v>
      </c>
      <c r="B15" s="50" t="s">
        <v>133</v>
      </c>
      <c r="C15" s="8"/>
      <c r="D15" s="8"/>
    </row>
    <row r="16" spans="1:4" x14ac:dyDescent="0.3">
      <c r="A16" s="51">
        <v>1213</v>
      </c>
      <c r="B16" s="50" t="s">
        <v>134</v>
      </c>
      <c r="C16" s="8"/>
      <c r="D16" s="8"/>
    </row>
    <row r="17" spans="1:4" x14ac:dyDescent="0.3">
      <c r="A17" s="51">
        <v>1214</v>
      </c>
      <c r="B17" s="50" t="s">
        <v>135</v>
      </c>
      <c r="C17" s="8"/>
      <c r="D17" s="8"/>
    </row>
    <row r="18" spans="1:4" x14ac:dyDescent="0.3">
      <c r="A18" s="51">
        <v>1215</v>
      </c>
      <c r="B18" s="50" t="s">
        <v>136</v>
      </c>
      <c r="C18" s="8"/>
      <c r="D18" s="8"/>
    </row>
    <row r="19" spans="1:4" x14ac:dyDescent="0.3">
      <c r="A19" s="51">
        <v>1300</v>
      </c>
      <c r="B19" s="50" t="s">
        <v>137</v>
      </c>
      <c r="C19" s="8"/>
      <c r="D19" s="8"/>
    </row>
    <row r="20" spans="1:4" x14ac:dyDescent="0.3">
      <c r="A20" s="51">
        <v>1410</v>
      </c>
      <c r="B20" s="50" t="s">
        <v>138</v>
      </c>
      <c r="C20" s="8"/>
      <c r="D20" s="8"/>
    </row>
    <row r="21" spans="1:4" x14ac:dyDescent="0.3">
      <c r="A21" s="51">
        <v>1421</v>
      </c>
      <c r="B21" s="50" t="s">
        <v>139</v>
      </c>
      <c r="C21" s="8"/>
      <c r="D21" s="8"/>
    </row>
    <row r="22" spans="1:4" x14ac:dyDescent="0.3">
      <c r="A22" s="51">
        <v>1422</v>
      </c>
      <c r="B22" s="50" t="s">
        <v>140</v>
      </c>
      <c r="C22" s="8"/>
      <c r="D22" s="8"/>
    </row>
    <row r="23" spans="1:4" x14ac:dyDescent="0.3">
      <c r="A23" s="51">
        <v>1423</v>
      </c>
      <c r="B23" s="50" t="s">
        <v>141</v>
      </c>
      <c r="C23" s="365">
        <v>2309.31</v>
      </c>
      <c r="D23" s="365">
        <v>2309.31</v>
      </c>
    </row>
    <row r="24" spans="1:4" x14ac:dyDescent="0.3">
      <c r="A24" s="51">
        <v>1431</v>
      </c>
      <c r="B24" s="50" t="s">
        <v>142</v>
      </c>
      <c r="C24" s="8"/>
      <c r="D24" s="8"/>
    </row>
    <row r="25" spans="1:4" x14ac:dyDescent="0.3">
      <c r="A25" s="51">
        <v>1432</v>
      </c>
      <c r="B25" s="50" t="s">
        <v>143</v>
      </c>
      <c r="C25" s="8"/>
      <c r="D25" s="8"/>
    </row>
    <row r="26" spans="1:4" x14ac:dyDescent="0.3">
      <c r="A26" s="51">
        <v>1433</v>
      </c>
      <c r="B26" s="50" t="s">
        <v>144</v>
      </c>
      <c r="C26" s="8"/>
      <c r="D26" s="8"/>
    </row>
    <row r="27" spans="1:4" x14ac:dyDescent="0.3">
      <c r="A27" s="51">
        <v>1441</v>
      </c>
      <c r="B27" s="50" t="s">
        <v>145</v>
      </c>
      <c r="C27" s="366">
        <f>28101.42+2348.1-2304.08</f>
        <v>28145.439999999995</v>
      </c>
      <c r="D27" s="366">
        <v>27746.78</v>
      </c>
    </row>
    <row r="28" spans="1:4" x14ac:dyDescent="0.3">
      <c r="A28" s="51">
        <v>1442</v>
      </c>
      <c r="B28" s="50" t="s">
        <v>146</v>
      </c>
      <c r="C28" s="364">
        <v>387142.58</v>
      </c>
      <c r="D28" s="364">
        <v>619497.79</v>
      </c>
    </row>
    <row r="29" spans="1:4" x14ac:dyDescent="0.3">
      <c r="A29" s="51">
        <v>1443</v>
      </c>
      <c r="B29" s="50" t="s">
        <v>147</v>
      </c>
      <c r="C29" s="364"/>
      <c r="D29" s="364"/>
    </row>
    <row r="30" spans="1:4" x14ac:dyDescent="0.3">
      <c r="A30" s="51">
        <v>1444</v>
      </c>
      <c r="B30" s="50" t="s">
        <v>148</v>
      </c>
      <c r="C30" s="364"/>
      <c r="D30" s="364"/>
    </row>
    <row r="31" spans="1:4" x14ac:dyDescent="0.3">
      <c r="A31" s="51">
        <v>1445</v>
      </c>
      <c r="B31" s="50" t="s">
        <v>149</v>
      </c>
      <c r="C31" s="364"/>
      <c r="D31" s="364"/>
    </row>
    <row r="32" spans="1:4" x14ac:dyDescent="0.3">
      <c r="A32" s="51">
        <v>1446</v>
      </c>
      <c r="B32" s="50" t="s">
        <v>150</v>
      </c>
      <c r="C32" s="365">
        <v>1800</v>
      </c>
      <c r="D32" s="365">
        <v>1800</v>
      </c>
    </row>
    <row r="33" spans="1:4" x14ac:dyDescent="0.3">
      <c r="A33" s="30"/>
      <c r="C33" s="27"/>
      <c r="D33" s="27"/>
    </row>
    <row r="34" spans="1:4" x14ac:dyDescent="0.3">
      <c r="A34" s="52" t="s">
        <v>181</v>
      </c>
      <c r="B34" s="50"/>
      <c r="C34" s="605">
        <f>SUM(C35:C42)</f>
        <v>215379.89</v>
      </c>
      <c r="D34" s="605">
        <f>SUM(D35:D42)</f>
        <v>214372.1</v>
      </c>
    </row>
    <row r="35" spans="1:4" x14ac:dyDescent="0.3">
      <c r="A35" s="51">
        <v>2110</v>
      </c>
      <c r="B35" s="50" t="s">
        <v>89</v>
      </c>
      <c r="C35" s="364"/>
      <c r="D35" s="364"/>
    </row>
    <row r="36" spans="1:4" x14ac:dyDescent="0.3">
      <c r="A36" s="51">
        <v>2120</v>
      </c>
      <c r="B36" s="50" t="s">
        <v>151</v>
      </c>
      <c r="C36" s="365">
        <f>7656.25+38295.86+6720</f>
        <v>52672.11</v>
      </c>
      <c r="D36" s="365">
        <f>7656.25+38295.86+6720</f>
        <v>52672.11</v>
      </c>
    </row>
    <row r="37" spans="1:4" x14ac:dyDescent="0.3">
      <c r="A37" s="51">
        <v>2130</v>
      </c>
      <c r="B37" s="50" t="s">
        <v>90</v>
      </c>
      <c r="C37" s="366">
        <v>158786.59</v>
      </c>
      <c r="D37" s="366">
        <v>158786.59</v>
      </c>
    </row>
    <row r="38" spans="1:4" x14ac:dyDescent="0.3">
      <c r="A38" s="51">
        <v>2140</v>
      </c>
      <c r="B38" s="50" t="s">
        <v>365</v>
      </c>
      <c r="C38" s="364"/>
      <c r="D38" s="364"/>
    </row>
    <row r="39" spans="1:4" x14ac:dyDescent="0.3">
      <c r="A39" s="51">
        <v>2150</v>
      </c>
      <c r="B39" s="50" t="s">
        <v>368</v>
      </c>
      <c r="C39" s="364">
        <v>595.6</v>
      </c>
      <c r="D39" s="364">
        <f>595.6+350</f>
        <v>945.6</v>
      </c>
    </row>
    <row r="40" spans="1:4" x14ac:dyDescent="0.3">
      <c r="A40" s="51">
        <v>2220</v>
      </c>
      <c r="B40" s="50" t="s">
        <v>91</v>
      </c>
      <c r="C40" s="364">
        <v>3325.59</v>
      </c>
      <c r="D40" s="364">
        <v>1967.8</v>
      </c>
    </row>
    <row r="41" spans="1:4" x14ac:dyDescent="0.3">
      <c r="A41" s="51">
        <v>2300</v>
      </c>
      <c r="B41" s="50" t="s">
        <v>152</v>
      </c>
      <c r="C41" s="364"/>
      <c r="D41" s="364"/>
    </row>
    <row r="42" spans="1:4" x14ac:dyDescent="0.3">
      <c r="A42" s="51">
        <v>2400</v>
      </c>
      <c r="B42" s="50" t="s">
        <v>153</v>
      </c>
      <c r="C42" s="364"/>
      <c r="D42" s="364"/>
    </row>
    <row r="43" spans="1:4" x14ac:dyDescent="0.3">
      <c r="A43" s="31"/>
      <c r="C43" s="27"/>
      <c r="D43" s="27"/>
    </row>
    <row r="44" spans="1:4" x14ac:dyDescent="0.3">
      <c r="A44" s="49" t="s">
        <v>185</v>
      </c>
      <c r="B44" s="50"/>
      <c r="C44" s="605">
        <f>SUM(C45,C64)</f>
        <v>3420</v>
      </c>
      <c r="D44" s="605">
        <f>SUM(D45,D64)</f>
        <v>8664.17</v>
      </c>
    </row>
    <row r="45" spans="1:4" x14ac:dyDescent="0.3">
      <c r="A45" s="52" t="s">
        <v>182</v>
      </c>
      <c r="B45" s="50"/>
      <c r="C45" s="605">
        <f>SUM(C46:C61)</f>
        <v>3420</v>
      </c>
      <c r="D45" s="605">
        <f>SUM(D46:D61)</f>
        <v>8664.17</v>
      </c>
    </row>
    <row r="46" spans="1:4" x14ac:dyDescent="0.3">
      <c r="A46" s="51">
        <v>3100</v>
      </c>
      <c r="B46" s="50" t="s">
        <v>154</v>
      </c>
      <c r="C46" s="364"/>
      <c r="D46" s="364"/>
    </row>
    <row r="47" spans="1:4" x14ac:dyDescent="0.3">
      <c r="A47" s="51">
        <v>3210</v>
      </c>
      <c r="B47" s="50" t="s">
        <v>155</v>
      </c>
      <c r="C47" s="364">
        <v>3420</v>
      </c>
      <c r="D47" s="364">
        <v>8664.17</v>
      </c>
    </row>
    <row r="48" spans="1:4" x14ac:dyDescent="0.3">
      <c r="A48" s="51">
        <v>3221</v>
      </c>
      <c r="B48" s="50" t="s">
        <v>156</v>
      </c>
      <c r="C48" s="364"/>
      <c r="D48" s="364"/>
    </row>
    <row r="49" spans="1:4" x14ac:dyDescent="0.3">
      <c r="A49" s="51">
        <v>3222</v>
      </c>
      <c r="B49" s="50" t="s">
        <v>157</v>
      </c>
      <c r="C49" s="364"/>
      <c r="D49" s="364"/>
    </row>
    <row r="50" spans="1:4" x14ac:dyDescent="0.3">
      <c r="A50" s="51">
        <v>3223</v>
      </c>
      <c r="B50" s="50" t="s">
        <v>158</v>
      </c>
      <c r="C50" s="364"/>
      <c r="D50" s="364"/>
    </row>
    <row r="51" spans="1:4" x14ac:dyDescent="0.3">
      <c r="A51" s="51">
        <v>3224</v>
      </c>
      <c r="B51" s="50" t="s">
        <v>159</v>
      </c>
      <c r="C51" s="8"/>
      <c r="D51" s="8"/>
    </row>
    <row r="52" spans="1:4" x14ac:dyDescent="0.3">
      <c r="A52" s="51">
        <v>3231</v>
      </c>
      <c r="B52" s="50" t="s">
        <v>160</v>
      </c>
      <c r="C52" s="8"/>
      <c r="D52" s="8"/>
    </row>
    <row r="53" spans="1:4" x14ac:dyDescent="0.3">
      <c r="A53" s="51">
        <v>3232</v>
      </c>
      <c r="B53" s="50" t="s">
        <v>161</v>
      </c>
      <c r="C53" s="8"/>
      <c r="D53" s="8"/>
    </row>
    <row r="54" spans="1:4" x14ac:dyDescent="0.3">
      <c r="A54" s="51">
        <v>3234</v>
      </c>
      <c r="B54" s="50" t="s">
        <v>162</v>
      </c>
      <c r="C54" s="8"/>
      <c r="D54" s="8"/>
    </row>
    <row r="55" spans="1:4" ht="30" x14ac:dyDescent="0.3">
      <c r="A55" s="51">
        <v>3236</v>
      </c>
      <c r="B55" s="50" t="s">
        <v>177</v>
      </c>
      <c r="C55" s="8"/>
      <c r="D55" s="8"/>
    </row>
    <row r="56" spans="1:4" ht="45" x14ac:dyDescent="0.3">
      <c r="A56" s="51">
        <v>3237</v>
      </c>
      <c r="B56" s="50" t="s">
        <v>163</v>
      </c>
      <c r="C56" s="8"/>
      <c r="D56" s="8"/>
    </row>
    <row r="57" spans="1:4" x14ac:dyDescent="0.3">
      <c r="A57" s="51">
        <v>3241</v>
      </c>
      <c r="B57" s="50" t="s">
        <v>164</v>
      </c>
      <c r="C57" s="8"/>
      <c r="D57" s="8"/>
    </row>
    <row r="58" spans="1:4" x14ac:dyDescent="0.3">
      <c r="A58" s="51">
        <v>3242</v>
      </c>
      <c r="B58" s="50" t="s">
        <v>165</v>
      </c>
      <c r="C58" s="8"/>
      <c r="D58" s="8"/>
    </row>
    <row r="59" spans="1:4" x14ac:dyDescent="0.3">
      <c r="A59" s="51">
        <v>3243</v>
      </c>
      <c r="B59" s="50" t="s">
        <v>166</v>
      </c>
      <c r="C59" s="8"/>
      <c r="D59" s="8"/>
    </row>
    <row r="60" spans="1:4" x14ac:dyDescent="0.3">
      <c r="A60" s="51">
        <v>3245</v>
      </c>
      <c r="B60" s="50" t="s">
        <v>167</v>
      </c>
      <c r="C60" s="8"/>
      <c r="D60" s="8"/>
    </row>
    <row r="61" spans="1:4" x14ac:dyDescent="0.3">
      <c r="A61" s="51">
        <v>3246</v>
      </c>
      <c r="B61" s="50" t="s">
        <v>168</v>
      </c>
      <c r="C61" s="8"/>
      <c r="D61" s="8"/>
    </row>
    <row r="62" spans="1:4" x14ac:dyDescent="0.3">
      <c r="A62" s="31"/>
    </row>
    <row r="63" spans="1:4" x14ac:dyDescent="0.3">
      <c r="A63" s="32"/>
    </row>
    <row r="64" spans="1:4" x14ac:dyDescent="0.3">
      <c r="A64" s="52" t="s">
        <v>183</v>
      </c>
      <c r="B64" s="50"/>
      <c r="C64" s="77">
        <f>SUM(C65:C67)</f>
        <v>0</v>
      </c>
      <c r="D64" s="77">
        <f>SUM(D65:D67)</f>
        <v>0</v>
      </c>
    </row>
    <row r="65" spans="1:4" x14ac:dyDescent="0.3">
      <c r="A65" s="51">
        <v>5100</v>
      </c>
      <c r="B65" s="50" t="s">
        <v>238</v>
      </c>
      <c r="C65" s="8"/>
      <c r="D65" s="8"/>
    </row>
    <row r="66" spans="1:4" x14ac:dyDescent="0.3">
      <c r="A66" s="51">
        <v>5220</v>
      </c>
      <c r="B66" s="50" t="s">
        <v>377</v>
      </c>
      <c r="C66" s="8"/>
      <c r="D66" s="8"/>
    </row>
    <row r="67" spans="1:4" x14ac:dyDescent="0.3">
      <c r="A67" s="51">
        <v>5230</v>
      </c>
      <c r="B67" s="50" t="s">
        <v>378</v>
      </c>
      <c r="C67" s="8"/>
      <c r="D67" s="8"/>
    </row>
    <row r="68" spans="1:4" x14ac:dyDescent="0.3">
      <c r="A68" s="31"/>
    </row>
    <row r="69" spans="1:4" x14ac:dyDescent="0.3">
      <c r="A69" s="2"/>
    </row>
    <row r="70" spans="1:4" x14ac:dyDescent="0.3">
      <c r="A70" s="49" t="s">
        <v>184</v>
      </c>
      <c r="B70" s="50"/>
      <c r="C70" s="8"/>
      <c r="D70" s="8"/>
    </row>
    <row r="71" spans="1:4" ht="30" x14ac:dyDescent="0.3">
      <c r="A71" s="51">
        <v>1</v>
      </c>
      <c r="B71" s="50" t="s">
        <v>169</v>
      </c>
      <c r="C71" s="8"/>
      <c r="D71" s="8"/>
    </row>
    <row r="72" spans="1:4" x14ac:dyDescent="0.3">
      <c r="A72" s="51">
        <v>2</v>
      </c>
      <c r="B72" s="50" t="s">
        <v>170</v>
      </c>
      <c r="C72" s="8"/>
      <c r="D72" s="8"/>
    </row>
    <row r="73" spans="1:4" x14ac:dyDescent="0.3">
      <c r="A73" s="51">
        <v>3</v>
      </c>
      <c r="B73" s="50" t="s">
        <v>171</v>
      </c>
      <c r="C73" s="8"/>
      <c r="D73" s="8"/>
    </row>
    <row r="74" spans="1:4" x14ac:dyDescent="0.3">
      <c r="A74" s="51">
        <v>4</v>
      </c>
      <c r="B74" s="50" t="s">
        <v>334</v>
      </c>
      <c r="C74" s="8"/>
      <c r="D74" s="8"/>
    </row>
    <row r="75" spans="1:4" x14ac:dyDescent="0.3">
      <c r="A75" s="51">
        <v>5</v>
      </c>
      <c r="B75" s="50" t="s">
        <v>172</v>
      </c>
      <c r="C75" s="8"/>
      <c r="D75" s="8"/>
    </row>
    <row r="76" spans="1:4" x14ac:dyDescent="0.3">
      <c r="A76" s="51">
        <v>6</v>
      </c>
      <c r="B76" s="50" t="s">
        <v>173</v>
      </c>
      <c r="C76" s="8"/>
      <c r="D76" s="8"/>
    </row>
    <row r="77" spans="1:4" x14ac:dyDescent="0.3">
      <c r="A77" s="51">
        <v>7</v>
      </c>
      <c r="B77" s="50" t="s">
        <v>174</v>
      </c>
      <c r="C77" s="8"/>
      <c r="D77" s="8"/>
    </row>
    <row r="78" spans="1:4" x14ac:dyDescent="0.3">
      <c r="A78" s="51">
        <v>8</v>
      </c>
      <c r="B78" s="50" t="s">
        <v>175</v>
      </c>
      <c r="C78" s="8"/>
      <c r="D78" s="8"/>
    </row>
    <row r="79" spans="1:4" x14ac:dyDescent="0.3">
      <c r="A79" s="51">
        <v>9</v>
      </c>
      <c r="B79" s="50" t="s">
        <v>176</v>
      </c>
      <c r="C79" s="8"/>
      <c r="D79" s="8"/>
    </row>
    <row r="83" spans="1:5" x14ac:dyDescent="0.3">
      <c r="A83" s="2"/>
      <c r="B83" s="2"/>
    </row>
    <row r="84" spans="1:5" x14ac:dyDescent="0.3">
      <c r="A84" s="61" t="s">
        <v>96</v>
      </c>
      <c r="B84" s="2"/>
    </row>
    <row r="85" spans="1:5" x14ac:dyDescent="0.3">
      <c r="A85" s="2"/>
      <c r="B85" s="2"/>
      <c r="E85"/>
    </row>
    <row r="86" spans="1:5" x14ac:dyDescent="0.3">
      <c r="A86" s="2"/>
      <c r="B86" s="2"/>
      <c r="D86" s="12"/>
      <c r="E86"/>
    </row>
    <row r="87" spans="1:5" x14ac:dyDescent="0.3">
      <c r="A87"/>
      <c r="B87" s="61" t="s">
        <v>385</v>
      </c>
      <c r="D87" s="12"/>
      <c r="E87"/>
    </row>
    <row r="88" spans="1:5" x14ac:dyDescent="0.3">
      <c r="A88"/>
      <c r="B88" s="2" t="s">
        <v>386</v>
      </c>
      <c r="D88" s="12"/>
      <c r="E88"/>
    </row>
    <row r="89" spans="1:5" customFormat="1" ht="12.75" x14ac:dyDescent="0.2">
      <c r="B89" s="58" t="s">
        <v>127</v>
      </c>
    </row>
    <row r="90" spans="1:5" customFormat="1" ht="12.75" x14ac:dyDescent="0.2"/>
    <row r="91" spans="1:5" customFormat="1" ht="12.75" x14ac:dyDescent="0.2"/>
    <row r="92" spans="1:5" customFormat="1" ht="12.75" x14ac:dyDescent="0.2"/>
    <row r="93" spans="1:5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K25"/>
  <sheetViews>
    <sheetView showGridLines="0" view="pageBreakPreview" zoomScale="80" zoomScaleNormal="100" zoomScaleSheetLayoutView="80" workbookViewId="0">
      <selection activeCell="J34" sqref="J34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6" t="s">
        <v>391</v>
      </c>
      <c r="B1" s="68"/>
      <c r="C1" s="68"/>
      <c r="D1" s="68"/>
      <c r="E1" s="68"/>
      <c r="F1" s="68"/>
      <c r="G1" s="68"/>
      <c r="H1" s="68"/>
      <c r="I1" s="579" t="s">
        <v>97</v>
      </c>
      <c r="J1" s="579"/>
      <c r="K1" s="97"/>
    </row>
    <row r="2" spans="1:11" x14ac:dyDescent="0.3">
      <c r="A2" s="68" t="s">
        <v>128</v>
      </c>
      <c r="B2" s="68"/>
      <c r="C2" s="68"/>
      <c r="D2" s="68"/>
      <c r="E2" s="68"/>
      <c r="F2" s="68"/>
      <c r="G2" s="68"/>
      <c r="H2" s="68"/>
      <c r="I2" s="577" t="str">
        <f>'ფორმა N1'!K2</f>
        <v>09/22/2020-10/12/2020</v>
      </c>
      <c r="J2" s="578"/>
      <c r="K2" s="97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7"/>
      <c r="J3" s="67"/>
      <c r="K3" s="97"/>
    </row>
    <row r="4" spans="1:11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116"/>
      <c r="G4" s="68"/>
      <c r="H4" s="68"/>
      <c r="I4" s="68"/>
      <c r="J4" s="68"/>
      <c r="K4" s="97"/>
    </row>
    <row r="5" spans="1:11" x14ac:dyDescent="0.3">
      <c r="A5" s="187" t="str">
        <f>'ფორმა N1'!A5</f>
        <v>მპგ "ევროპული საქართველო-მოძრაობა თავისუფლებისთვის"</v>
      </c>
      <c r="B5" s="297"/>
      <c r="C5" s="297"/>
      <c r="D5" s="297"/>
      <c r="E5" s="297"/>
      <c r="F5" s="298"/>
      <c r="G5" s="297"/>
      <c r="H5" s="297"/>
      <c r="I5" s="297"/>
      <c r="J5" s="297"/>
      <c r="K5" s="97"/>
    </row>
    <row r="6" spans="1:11" x14ac:dyDescent="0.3">
      <c r="A6" s="69"/>
      <c r="B6" s="69"/>
      <c r="C6" s="68"/>
      <c r="D6" s="68"/>
      <c r="E6" s="68"/>
      <c r="F6" s="116"/>
      <c r="G6" s="68"/>
      <c r="H6" s="68"/>
      <c r="I6" s="68"/>
      <c r="J6" s="68"/>
      <c r="K6" s="97"/>
    </row>
    <row r="7" spans="1:11" x14ac:dyDescent="0.3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7" customFormat="1" ht="45" x14ac:dyDescent="0.3">
      <c r="A8" s="119" t="s">
        <v>64</v>
      </c>
      <c r="B8" s="119" t="s">
        <v>99</v>
      </c>
      <c r="C8" s="120" t="s">
        <v>101</v>
      </c>
      <c r="D8" s="120" t="s">
        <v>258</v>
      </c>
      <c r="E8" s="120" t="s">
        <v>100</v>
      </c>
      <c r="F8" s="118" t="s">
        <v>239</v>
      </c>
      <c r="G8" s="118" t="s">
        <v>277</v>
      </c>
      <c r="H8" s="118" t="s">
        <v>278</v>
      </c>
      <c r="I8" s="118" t="s">
        <v>240</v>
      </c>
      <c r="J8" s="121" t="s">
        <v>102</v>
      </c>
      <c r="K8" s="97"/>
    </row>
    <row r="9" spans="1:11" s="27" customFormat="1" x14ac:dyDescent="0.3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7"/>
    </row>
    <row r="10" spans="1:11" s="376" customFormat="1" ht="35.25" customHeight="1" x14ac:dyDescent="0.2">
      <c r="A10" s="373">
        <v>1</v>
      </c>
      <c r="B10" s="367" t="s">
        <v>558</v>
      </c>
      <c r="C10" s="374" t="s">
        <v>559</v>
      </c>
      <c r="D10" s="369" t="s">
        <v>209</v>
      </c>
      <c r="E10" s="370">
        <v>42601</v>
      </c>
      <c r="F10" s="368">
        <v>669329.29</v>
      </c>
      <c r="G10" s="372">
        <v>977365.54</v>
      </c>
      <c r="H10" s="372">
        <v>1277416.5900000001</v>
      </c>
      <c r="I10" s="543" t="s">
        <v>1293</v>
      </c>
      <c r="J10" s="372"/>
      <c r="K10" s="375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196" t="s">
        <v>96</v>
      </c>
      <c r="C15" s="96"/>
      <c r="D15" s="96"/>
      <c r="E15" s="96"/>
      <c r="F15" s="197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3"/>
      <c r="G16" s="93"/>
      <c r="H16" s="93"/>
      <c r="I16" s="93"/>
      <c r="J16" s="93"/>
    </row>
    <row r="17" spans="1:10" x14ac:dyDescent="0.3">
      <c r="A17" s="96"/>
      <c r="B17" s="96"/>
      <c r="C17" s="232"/>
      <c r="D17" s="96"/>
      <c r="E17" s="96"/>
      <c r="F17" s="232"/>
      <c r="G17" s="233"/>
      <c r="H17" s="233"/>
      <c r="I17" s="93"/>
      <c r="J17" s="93"/>
    </row>
    <row r="18" spans="1:10" x14ac:dyDescent="0.3">
      <c r="A18" s="93"/>
      <c r="B18" s="96"/>
      <c r="C18" s="198" t="s">
        <v>251</v>
      </c>
      <c r="D18" s="198"/>
      <c r="E18" s="96"/>
      <c r="F18" s="96" t="s">
        <v>256</v>
      </c>
      <c r="G18" s="93"/>
      <c r="H18" s="93"/>
      <c r="I18" s="93"/>
      <c r="J18" s="93"/>
    </row>
    <row r="19" spans="1:10" x14ac:dyDescent="0.3">
      <c r="A19" s="93"/>
      <c r="B19" s="96"/>
      <c r="C19" s="199" t="s">
        <v>127</v>
      </c>
      <c r="D19" s="96"/>
      <c r="E19" s="96"/>
      <c r="F19" s="96" t="s">
        <v>252</v>
      </c>
      <c r="G19" s="93"/>
      <c r="H19" s="93"/>
      <c r="I19" s="93"/>
      <c r="J19" s="93"/>
    </row>
    <row r="20" spans="1:10" customFormat="1" x14ac:dyDescent="0.3">
      <c r="A20" s="93"/>
      <c r="B20" s="96"/>
      <c r="C20" s="96"/>
      <c r="D20" s="199"/>
      <c r="E20" s="93"/>
      <c r="F20" s="93"/>
      <c r="G20" s="93"/>
      <c r="H20" s="93"/>
      <c r="I20" s="93"/>
      <c r="J20" s="93"/>
    </row>
    <row r="21" spans="1:10" customFormat="1" ht="12.7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66" customWidth="1"/>
    <col min="2" max="2" width="13.28515625" style="166" customWidth="1"/>
    <col min="3" max="3" width="21.42578125" style="166" customWidth="1"/>
    <col min="4" max="4" width="17.85546875" style="166" customWidth="1"/>
    <col min="5" max="5" width="12.7109375" style="166" customWidth="1"/>
    <col min="6" max="6" width="36.85546875" style="166" customWidth="1"/>
    <col min="7" max="7" width="22.28515625" style="166" customWidth="1"/>
    <col min="8" max="8" width="0.5703125" style="166" customWidth="1"/>
    <col min="9" max="16384" width="9.140625" style="166"/>
  </cols>
  <sheetData>
    <row r="1" spans="1:8" x14ac:dyDescent="0.3">
      <c r="A1" s="66" t="s">
        <v>337</v>
      </c>
      <c r="B1" s="68"/>
      <c r="C1" s="68"/>
      <c r="D1" s="68"/>
      <c r="E1" s="68"/>
      <c r="F1" s="68"/>
      <c r="G1" s="145" t="s">
        <v>97</v>
      </c>
      <c r="H1" s="146"/>
    </row>
    <row r="2" spans="1:8" x14ac:dyDescent="0.3">
      <c r="A2" s="68" t="s">
        <v>128</v>
      </c>
      <c r="B2" s="68"/>
      <c r="C2" s="68"/>
      <c r="D2" s="68"/>
      <c r="E2" s="68"/>
      <c r="F2" s="68"/>
      <c r="G2" s="147" t="str">
        <f>'ფორმა N1'!K2</f>
        <v>09/22/2020-10/12/2020</v>
      </c>
      <c r="H2" s="146"/>
    </row>
    <row r="3" spans="1:8" x14ac:dyDescent="0.3">
      <c r="A3" s="68"/>
      <c r="B3" s="68"/>
      <c r="C3" s="68"/>
      <c r="D3" s="68"/>
      <c r="E3" s="68"/>
      <c r="F3" s="68"/>
      <c r="G3" s="94"/>
      <c r="H3" s="146"/>
    </row>
    <row r="4" spans="1:8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96"/>
    </row>
    <row r="5" spans="1:8" x14ac:dyDescent="0.3">
      <c r="A5" s="187" t="str">
        <f>'ფორმა N1'!A5</f>
        <v>მპგ "ევროპული საქართველო-მოძრაობა თავისუფლებისთვის"</v>
      </c>
      <c r="B5" s="187"/>
      <c r="C5" s="187"/>
      <c r="D5" s="187"/>
      <c r="E5" s="187"/>
      <c r="F5" s="187"/>
      <c r="G5" s="187"/>
      <c r="H5" s="96"/>
    </row>
    <row r="6" spans="1:8" x14ac:dyDescent="0.3">
      <c r="A6" s="69"/>
      <c r="B6" s="68"/>
      <c r="C6" s="68"/>
      <c r="D6" s="68"/>
      <c r="E6" s="68"/>
      <c r="F6" s="68"/>
      <c r="G6" s="68"/>
      <c r="H6" s="96"/>
    </row>
    <row r="7" spans="1:8" x14ac:dyDescent="0.3">
      <c r="A7" s="68"/>
      <c r="B7" s="68"/>
      <c r="C7" s="68"/>
      <c r="D7" s="68"/>
      <c r="E7" s="68"/>
      <c r="F7" s="68"/>
      <c r="G7" s="68"/>
      <c r="H7" s="97"/>
    </row>
    <row r="8" spans="1:8" ht="45.75" customHeight="1" x14ac:dyDescent="0.3">
      <c r="A8" s="148" t="s">
        <v>295</v>
      </c>
      <c r="B8" s="148" t="s">
        <v>129</v>
      </c>
      <c r="C8" s="149" t="s">
        <v>335</v>
      </c>
      <c r="D8" s="149" t="s">
        <v>336</v>
      </c>
      <c r="E8" s="149" t="s">
        <v>258</v>
      </c>
      <c r="F8" s="148" t="s">
        <v>300</v>
      </c>
      <c r="G8" s="149" t="s">
        <v>296</v>
      </c>
      <c r="H8" s="97"/>
    </row>
    <row r="9" spans="1:8" x14ac:dyDescent="0.3">
      <c r="A9" s="150" t="s">
        <v>297</v>
      </c>
      <c r="B9" s="151"/>
      <c r="C9" s="152"/>
      <c r="D9" s="153"/>
      <c r="E9" s="153"/>
      <c r="F9" s="153"/>
      <c r="G9" s="154"/>
      <c r="H9" s="97"/>
    </row>
    <row r="10" spans="1:8" ht="15.75" x14ac:dyDescent="0.3">
      <c r="A10" s="151">
        <v>1</v>
      </c>
      <c r="B10" s="139"/>
      <c r="C10" s="155"/>
      <c r="D10" s="156"/>
      <c r="E10" s="156"/>
      <c r="F10" s="156"/>
      <c r="G10" s="157" t="str">
        <f>IF(ISBLANK(B10),"",G9+C10-D10)</f>
        <v/>
      </c>
      <c r="H10" s="97"/>
    </row>
    <row r="11" spans="1:8" ht="15.75" x14ac:dyDescent="0.3">
      <c r="A11" s="151">
        <v>2</v>
      </c>
      <c r="B11" s="139"/>
      <c r="C11" s="155"/>
      <c r="D11" s="156"/>
      <c r="E11" s="156"/>
      <c r="F11" s="156"/>
      <c r="G11" s="157" t="str">
        <f t="shared" ref="G11:G38" si="0">IF(ISBLANK(B11),"",G10+C11-D11)</f>
        <v/>
      </c>
      <c r="H11" s="97"/>
    </row>
    <row r="12" spans="1:8" ht="15.75" x14ac:dyDescent="0.3">
      <c r="A12" s="151">
        <v>3</v>
      </c>
      <c r="B12" s="139"/>
      <c r="C12" s="155"/>
      <c r="D12" s="156"/>
      <c r="E12" s="156"/>
      <c r="F12" s="156"/>
      <c r="G12" s="157" t="str">
        <f t="shared" si="0"/>
        <v/>
      </c>
      <c r="H12" s="97"/>
    </row>
    <row r="13" spans="1:8" ht="15.75" x14ac:dyDescent="0.3">
      <c r="A13" s="151">
        <v>4</v>
      </c>
      <c r="B13" s="139"/>
      <c r="C13" s="155"/>
      <c r="D13" s="156"/>
      <c r="E13" s="156"/>
      <c r="F13" s="156"/>
      <c r="G13" s="157" t="str">
        <f t="shared" si="0"/>
        <v/>
      </c>
      <c r="H13" s="97"/>
    </row>
    <row r="14" spans="1:8" ht="15.75" x14ac:dyDescent="0.3">
      <c r="A14" s="151">
        <v>5</v>
      </c>
      <c r="B14" s="139"/>
      <c r="C14" s="155"/>
      <c r="D14" s="156"/>
      <c r="E14" s="156"/>
      <c r="F14" s="156"/>
      <c r="G14" s="157" t="str">
        <f t="shared" si="0"/>
        <v/>
      </c>
      <c r="H14" s="97"/>
    </row>
    <row r="15" spans="1:8" ht="15.75" x14ac:dyDescent="0.3">
      <c r="A15" s="151">
        <v>6</v>
      </c>
      <c r="B15" s="139"/>
      <c r="C15" s="155"/>
      <c r="D15" s="156"/>
      <c r="E15" s="156"/>
      <c r="F15" s="156"/>
      <c r="G15" s="157" t="str">
        <f t="shared" si="0"/>
        <v/>
      </c>
      <c r="H15" s="97"/>
    </row>
    <row r="16" spans="1:8" ht="15.75" x14ac:dyDescent="0.3">
      <c r="A16" s="151">
        <v>7</v>
      </c>
      <c r="B16" s="139"/>
      <c r="C16" s="155"/>
      <c r="D16" s="156"/>
      <c r="E16" s="156"/>
      <c r="F16" s="156"/>
      <c r="G16" s="157" t="str">
        <f t="shared" si="0"/>
        <v/>
      </c>
      <c r="H16" s="97"/>
    </row>
    <row r="17" spans="1:8" ht="15.75" x14ac:dyDescent="0.3">
      <c r="A17" s="151">
        <v>8</v>
      </c>
      <c r="B17" s="139"/>
      <c r="C17" s="155"/>
      <c r="D17" s="156"/>
      <c r="E17" s="156"/>
      <c r="F17" s="156"/>
      <c r="G17" s="157" t="str">
        <f t="shared" si="0"/>
        <v/>
      </c>
      <c r="H17" s="97"/>
    </row>
    <row r="18" spans="1:8" ht="15.75" x14ac:dyDescent="0.3">
      <c r="A18" s="151">
        <v>9</v>
      </c>
      <c r="B18" s="139"/>
      <c r="C18" s="155"/>
      <c r="D18" s="156"/>
      <c r="E18" s="156"/>
      <c r="F18" s="156"/>
      <c r="G18" s="157" t="str">
        <f t="shared" si="0"/>
        <v/>
      </c>
      <c r="H18" s="97"/>
    </row>
    <row r="19" spans="1:8" ht="15.75" x14ac:dyDescent="0.3">
      <c r="A19" s="151">
        <v>10</v>
      </c>
      <c r="B19" s="139"/>
      <c r="C19" s="155"/>
      <c r="D19" s="156"/>
      <c r="E19" s="156"/>
      <c r="F19" s="156"/>
      <c r="G19" s="157" t="str">
        <f t="shared" si="0"/>
        <v/>
      </c>
      <c r="H19" s="97"/>
    </row>
    <row r="20" spans="1:8" ht="15.75" x14ac:dyDescent="0.3">
      <c r="A20" s="151">
        <v>11</v>
      </c>
      <c r="B20" s="139"/>
      <c r="C20" s="155"/>
      <c r="D20" s="156"/>
      <c r="E20" s="156"/>
      <c r="F20" s="156"/>
      <c r="G20" s="157" t="str">
        <f t="shared" si="0"/>
        <v/>
      </c>
      <c r="H20" s="97"/>
    </row>
    <row r="21" spans="1:8" ht="15.75" x14ac:dyDescent="0.3">
      <c r="A21" s="151">
        <v>12</v>
      </c>
      <c r="B21" s="139"/>
      <c r="C21" s="155"/>
      <c r="D21" s="156"/>
      <c r="E21" s="156"/>
      <c r="F21" s="156"/>
      <c r="G21" s="157" t="str">
        <f t="shared" si="0"/>
        <v/>
      </c>
      <c r="H21" s="97"/>
    </row>
    <row r="22" spans="1:8" ht="15.75" x14ac:dyDescent="0.3">
      <c r="A22" s="151">
        <v>13</v>
      </c>
      <c r="B22" s="139"/>
      <c r="C22" s="155"/>
      <c r="D22" s="156"/>
      <c r="E22" s="156"/>
      <c r="F22" s="156"/>
      <c r="G22" s="157" t="str">
        <f t="shared" si="0"/>
        <v/>
      </c>
      <c r="H22" s="97"/>
    </row>
    <row r="23" spans="1:8" ht="15.75" x14ac:dyDescent="0.3">
      <c r="A23" s="151">
        <v>14</v>
      </c>
      <c r="B23" s="139"/>
      <c r="C23" s="155"/>
      <c r="D23" s="156"/>
      <c r="E23" s="156"/>
      <c r="F23" s="156"/>
      <c r="G23" s="157" t="str">
        <f t="shared" si="0"/>
        <v/>
      </c>
      <c r="H23" s="97"/>
    </row>
    <row r="24" spans="1:8" ht="15.75" x14ac:dyDescent="0.3">
      <c r="A24" s="151">
        <v>15</v>
      </c>
      <c r="B24" s="139"/>
      <c r="C24" s="155"/>
      <c r="D24" s="156"/>
      <c r="E24" s="156"/>
      <c r="F24" s="156"/>
      <c r="G24" s="157" t="str">
        <f t="shared" si="0"/>
        <v/>
      </c>
      <c r="H24" s="97"/>
    </row>
    <row r="25" spans="1:8" ht="15.75" x14ac:dyDescent="0.3">
      <c r="A25" s="151">
        <v>16</v>
      </c>
      <c r="B25" s="139"/>
      <c r="C25" s="155"/>
      <c r="D25" s="156"/>
      <c r="E25" s="156"/>
      <c r="F25" s="156"/>
      <c r="G25" s="157" t="str">
        <f t="shared" si="0"/>
        <v/>
      </c>
      <c r="H25" s="97"/>
    </row>
    <row r="26" spans="1:8" ht="15.75" x14ac:dyDescent="0.3">
      <c r="A26" s="151">
        <v>17</v>
      </c>
      <c r="B26" s="139"/>
      <c r="C26" s="155"/>
      <c r="D26" s="156"/>
      <c r="E26" s="156"/>
      <c r="F26" s="156"/>
      <c r="G26" s="157" t="str">
        <f t="shared" si="0"/>
        <v/>
      </c>
      <c r="H26" s="97"/>
    </row>
    <row r="27" spans="1:8" ht="15.75" x14ac:dyDescent="0.3">
      <c r="A27" s="151">
        <v>18</v>
      </c>
      <c r="B27" s="139"/>
      <c r="C27" s="155"/>
      <c r="D27" s="156"/>
      <c r="E27" s="156"/>
      <c r="F27" s="156"/>
      <c r="G27" s="157" t="str">
        <f t="shared" si="0"/>
        <v/>
      </c>
      <c r="H27" s="97"/>
    </row>
    <row r="28" spans="1:8" ht="15.75" x14ac:dyDescent="0.3">
      <c r="A28" s="151">
        <v>19</v>
      </c>
      <c r="B28" s="139"/>
      <c r="C28" s="155"/>
      <c r="D28" s="156"/>
      <c r="E28" s="156"/>
      <c r="F28" s="156"/>
      <c r="G28" s="157" t="str">
        <f t="shared" si="0"/>
        <v/>
      </c>
      <c r="H28" s="97"/>
    </row>
    <row r="29" spans="1:8" ht="15.75" x14ac:dyDescent="0.3">
      <c r="A29" s="151">
        <v>20</v>
      </c>
      <c r="B29" s="139"/>
      <c r="C29" s="155"/>
      <c r="D29" s="156"/>
      <c r="E29" s="156"/>
      <c r="F29" s="156"/>
      <c r="G29" s="157" t="str">
        <f t="shared" si="0"/>
        <v/>
      </c>
      <c r="H29" s="97"/>
    </row>
    <row r="30" spans="1:8" ht="15.75" x14ac:dyDescent="0.3">
      <c r="A30" s="151">
        <v>21</v>
      </c>
      <c r="B30" s="139"/>
      <c r="C30" s="158"/>
      <c r="D30" s="159"/>
      <c r="E30" s="159"/>
      <c r="F30" s="159"/>
      <c r="G30" s="157" t="str">
        <f t="shared" si="0"/>
        <v/>
      </c>
      <c r="H30" s="97"/>
    </row>
    <row r="31" spans="1:8" ht="15.75" x14ac:dyDescent="0.3">
      <c r="A31" s="151">
        <v>22</v>
      </c>
      <c r="B31" s="139"/>
      <c r="C31" s="158"/>
      <c r="D31" s="159"/>
      <c r="E31" s="159"/>
      <c r="F31" s="159"/>
      <c r="G31" s="157" t="str">
        <f t="shared" si="0"/>
        <v/>
      </c>
      <c r="H31" s="97"/>
    </row>
    <row r="32" spans="1:8" ht="15.75" x14ac:dyDescent="0.3">
      <c r="A32" s="151">
        <v>23</v>
      </c>
      <c r="B32" s="139"/>
      <c r="C32" s="158"/>
      <c r="D32" s="159"/>
      <c r="E32" s="159"/>
      <c r="F32" s="159"/>
      <c r="G32" s="157" t="str">
        <f t="shared" si="0"/>
        <v/>
      </c>
      <c r="H32" s="97"/>
    </row>
    <row r="33" spans="1:10" ht="15.75" x14ac:dyDescent="0.3">
      <c r="A33" s="151">
        <v>24</v>
      </c>
      <c r="B33" s="139"/>
      <c r="C33" s="158"/>
      <c r="D33" s="159"/>
      <c r="E33" s="159"/>
      <c r="F33" s="159"/>
      <c r="G33" s="157" t="str">
        <f t="shared" si="0"/>
        <v/>
      </c>
      <c r="H33" s="97"/>
    </row>
    <row r="34" spans="1:10" ht="15.75" x14ac:dyDescent="0.3">
      <c r="A34" s="151">
        <v>25</v>
      </c>
      <c r="B34" s="139"/>
      <c r="C34" s="158"/>
      <c r="D34" s="159"/>
      <c r="E34" s="159"/>
      <c r="F34" s="159"/>
      <c r="G34" s="157" t="str">
        <f t="shared" si="0"/>
        <v/>
      </c>
      <c r="H34" s="97"/>
    </row>
    <row r="35" spans="1:10" ht="15.75" x14ac:dyDescent="0.3">
      <c r="A35" s="151">
        <v>26</v>
      </c>
      <c r="B35" s="139"/>
      <c r="C35" s="158"/>
      <c r="D35" s="159"/>
      <c r="E35" s="159"/>
      <c r="F35" s="159"/>
      <c r="G35" s="157" t="str">
        <f t="shared" si="0"/>
        <v/>
      </c>
      <c r="H35" s="97"/>
    </row>
    <row r="36" spans="1:10" ht="15.75" x14ac:dyDescent="0.3">
      <c r="A36" s="151">
        <v>27</v>
      </c>
      <c r="B36" s="139"/>
      <c r="C36" s="158"/>
      <c r="D36" s="159"/>
      <c r="E36" s="159"/>
      <c r="F36" s="159"/>
      <c r="G36" s="157" t="str">
        <f t="shared" si="0"/>
        <v/>
      </c>
      <c r="H36" s="97"/>
    </row>
    <row r="37" spans="1:10" ht="15.75" x14ac:dyDescent="0.3">
      <c r="A37" s="151">
        <v>28</v>
      </c>
      <c r="B37" s="139"/>
      <c r="C37" s="158"/>
      <c r="D37" s="159"/>
      <c r="E37" s="159"/>
      <c r="F37" s="159"/>
      <c r="G37" s="157" t="str">
        <f t="shared" si="0"/>
        <v/>
      </c>
      <c r="H37" s="97"/>
    </row>
    <row r="38" spans="1:10" ht="15.75" x14ac:dyDescent="0.3">
      <c r="A38" s="151">
        <v>29</v>
      </c>
      <c r="B38" s="139"/>
      <c r="C38" s="158"/>
      <c r="D38" s="159"/>
      <c r="E38" s="159"/>
      <c r="F38" s="159"/>
      <c r="G38" s="157" t="str">
        <f t="shared" si="0"/>
        <v/>
      </c>
      <c r="H38" s="97"/>
    </row>
    <row r="39" spans="1:10" ht="15.75" x14ac:dyDescent="0.3">
      <c r="A39" s="151" t="s">
        <v>261</v>
      </c>
      <c r="B39" s="139"/>
      <c r="C39" s="158"/>
      <c r="D39" s="159"/>
      <c r="E39" s="159"/>
      <c r="F39" s="159"/>
      <c r="G39" s="157" t="str">
        <f>IF(ISBLANK(B39),"",#REF!+C39-D39)</f>
        <v/>
      </c>
      <c r="H39" s="97"/>
    </row>
    <row r="40" spans="1:10" x14ac:dyDescent="0.3">
      <c r="A40" s="160" t="s">
        <v>298</v>
      </c>
      <c r="B40" s="161"/>
      <c r="C40" s="162"/>
      <c r="D40" s="163"/>
      <c r="E40" s="163"/>
      <c r="F40" s="164"/>
      <c r="G40" s="165" t="str">
        <f>G39</f>
        <v/>
      </c>
      <c r="H40" s="97"/>
    </row>
    <row r="44" spans="1:10" x14ac:dyDescent="0.3">
      <c r="B44" s="168" t="s">
        <v>96</v>
      </c>
      <c r="F44" s="169"/>
    </row>
    <row r="45" spans="1:10" x14ac:dyDescent="0.3">
      <c r="F45" s="167"/>
      <c r="G45" s="167"/>
      <c r="H45" s="167"/>
      <c r="I45" s="167"/>
      <c r="J45" s="167"/>
    </row>
    <row r="46" spans="1:10" x14ac:dyDescent="0.3">
      <c r="C46" s="170"/>
      <c r="F46" s="170"/>
      <c r="G46" s="171"/>
      <c r="H46" s="167"/>
      <c r="I46" s="167"/>
      <c r="J46" s="167"/>
    </row>
    <row r="47" spans="1:10" x14ac:dyDescent="0.3">
      <c r="A47" s="167"/>
      <c r="C47" s="172" t="s">
        <v>251</v>
      </c>
      <c r="F47" s="173" t="s">
        <v>256</v>
      </c>
      <c r="G47" s="171"/>
      <c r="H47" s="167"/>
      <c r="I47" s="167"/>
      <c r="J47" s="167"/>
    </row>
    <row r="48" spans="1:10" x14ac:dyDescent="0.3">
      <c r="A48" s="167"/>
      <c r="C48" s="174" t="s">
        <v>127</v>
      </c>
      <c r="F48" s="166" t="s">
        <v>252</v>
      </c>
      <c r="G48" s="167"/>
      <c r="H48" s="167"/>
      <c r="I48" s="167"/>
      <c r="J48" s="167"/>
    </row>
    <row r="49" spans="2:2" s="167" customFormat="1" x14ac:dyDescent="0.3">
      <c r="B49" s="166"/>
    </row>
    <row r="50" spans="2:2" s="167" customFormat="1" ht="12.75" x14ac:dyDescent="0.2"/>
    <row r="51" spans="2:2" s="167" customFormat="1" ht="12.75" x14ac:dyDescent="0.2"/>
    <row r="52" spans="2:2" s="167" customFormat="1" ht="12.75" x14ac:dyDescent="0.2"/>
    <row r="53" spans="2:2" s="167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K53"/>
  <sheetViews>
    <sheetView showGridLines="0" view="pageBreakPreview" topLeftCell="A10" zoomScale="80" zoomScaleNormal="100" zoomScaleSheetLayoutView="80" workbookViewId="0">
      <selection activeCell="J18" sqref="J18:J35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6384" width="9.140625" style="25"/>
  </cols>
  <sheetData>
    <row r="1" spans="1:11" s="23" customFormat="1" ht="15" x14ac:dyDescent="0.2">
      <c r="A1" s="127" t="s">
        <v>287</v>
      </c>
      <c r="B1" s="128"/>
      <c r="C1" s="128"/>
      <c r="D1" s="128"/>
      <c r="E1" s="128"/>
      <c r="F1" s="70"/>
      <c r="G1" s="70"/>
      <c r="H1" s="70"/>
      <c r="I1" s="595" t="s">
        <v>97</v>
      </c>
      <c r="J1" s="595"/>
    </row>
    <row r="2" spans="1:11" s="23" customFormat="1" ht="15" x14ac:dyDescent="0.3">
      <c r="A2" s="97" t="s">
        <v>128</v>
      </c>
      <c r="B2" s="128"/>
      <c r="C2" s="128"/>
      <c r="D2" s="128"/>
      <c r="E2" s="128"/>
      <c r="F2" s="129"/>
      <c r="G2" s="130"/>
      <c r="H2" s="130"/>
      <c r="I2" s="577" t="str">
        <f>'ფორმა N1'!K2</f>
        <v>09/22/2020-10/12/2020</v>
      </c>
      <c r="J2" s="578"/>
    </row>
    <row r="3" spans="1:11" s="23" customFormat="1" ht="15" x14ac:dyDescent="0.2">
      <c r="A3" s="128"/>
      <c r="B3" s="128"/>
      <c r="C3" s="128"/>
      <c r="D3" s="128"/>
      <c r="E3" s="128"/>
      <c r="F3" s="129"/>
      <c r="G3" s="130"/>
      <c r="H3" s="130"/>
      <c r="I3" s="131"/>
      <c r="J3" s="67"/>
    </row>
    <row r="4" spans="1:11" s="2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69"/>
      <c r="G4" s="69"/>
      <c r="H4" s="69"/>
      <c r="I4" s="116"/>
      <c r="J4" s="68"/>
      <c r="K4" s="23"/>
    </row>
    <row r="5" spans="1:11" s="2" customFormat="1" ht="15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110"/>
      <c r="C5" s="110"/>
      <c r="D5" s="110"/>
      <c r="E5" s="110"/>
      <c r="F5" s="53"/>
      <c r="G5" s="53"/>
      <c r="H5" s="53"/>
      <c r="I5" s="122"/>
      <c r="J5" s="53"/>
    </row>
    <row r="6" spans="1:11" s="23" customFormat="1" ht="13.5" x14ac:dyDescent="0.2">
      <c r="A6" s="132"/>
      <c r="B6" s="133"/>
      <c r="C6" s="133"/>
      <c r="D6" s="128"/>
      <c r="E6" s="128"/>
      <c r="F6" s="128"/>
      <c r="G6" s="128"/>
      <c r="H6" s="128"/>
      <c r="I6" s="128"/>
      <c r="J6" s="128"/>
    </row>
    <row r="7" spans="1:11" ht="45" x14ac:dyDescent="0.2">
      <c r="A7" s="123"/>
      <c r="B7" s="594" t="s">
        <v>208</v>
      </c>
      <c r="C7" s="594"/>
      <c r="D7" s="594" t="s">
        <v>275</v>
      </c>
      <c r="E7" s="594"/>
      <c r="F7" s="594" t="s">
        <v>276</v>
      </c>
      <c r="G7" s="594"/>
      <c r="H7" s="138" t="s">
        <v>262</v>
      </c>
      <c r="I7" s="594" t="s">
        <v>211</v>
      </c>
      <c r="J7" s="594"/>
    </row>
    <row r="8" spans="1:11" ht="15" x14ac:dyDescent="0.2">
      <c r="A8" s="124" t="s">
        <v>103</v>
      </c>
      <c r="B8" s="125" t="s">
        <v>210</v>
      </c>
      <c r="C8" s="126" t="s">
        <v>209</v>
      </c>
      <c r="D8" s="125" t="s">
        <v>210</v>
      </c>
      <c r="E8" s="126" t="s">
        <v>209</v>
      </c>
      <c r="F8" s="125" t="s">
        <v>210</v>
      </c>
      <c r="G8" s="126" t="s">
        <v>209</v>
      </c>
      <c r="H8" s="126" t="s">
        <v>209</v>
      </c>
      <c r="I8" s="125" t="s">
        <v>210</v>
      </c>
      <c r="J8" s="126" t="s">
        <v>209</v>
      </c>
    </row>
    <row r="9" spans="1:11" ht="15" x14ac:dyDescent="0.2">
      <c r="A9" s="54" t="s">
        <v>104</v>
      </c>
      <c r="B9" s="74">
        <f>SUM(B10,B14,B17)</f>
        <v>0</v>
      </c>
      <c r="C9" s="74">
        <f t="shared" ref="C9" si="0">SUM(C10,C14,C17)</f>
        <v>212054.76</v>
      </c>
      <c r="D9" s="74">
        <f t="shared" ref="D9:F9" si="1">SUM(D10,D14,D17)</f>
        <v>0</v>
      </c>
      <c r="E9" s="74">
        <f>SUM(E10,E14,E17)</f>
        <v>0</v>
      </c>
      <c r="F9" s="74">
        <f t="shared" si="1"/>
        <v>0</v>
      </c>
      <c r="G9" s="74">
        <f>SUM(G10,G14,G17)</f>
        <v>0</v>
      </c>
      <c r="H9" s="74">
        <f>SUM(H10,H14,H17)</f>
        <v>0</v>
      </c>
      <c r="I9" s="74">
        <f>SUM(I10,I14,I17)</f>
        <v>0</v>
      </c>
      <c r="J9" s="74">
        <f t="shared" ref="J9" si="2">SUM(J10,J14,J17)</f>
        <v>212404.76</v>
      </c>
    </row>
    <row r="10" spans="1:11" ht="15" x14ac:dyDescent="0.2">
      <c r="A10" s="55" t="s">
        <v>105</v>
      </c>
      <c r="B10" s="123">
        <f>SUM(B11:B13)</f>
        <v>0</v>
      </c>
      <c r="C10" s="123">
        <f t="shared" ref="C10" si="3">SUM(C11:C13)</f>
        <v>0</v>
      </c>
      <c r="D10" s="123">
        <f t="shared" ref="D10:F10" si="4">SUM(D11:D13)</f>
        <v>0</v>
      </c>
      <c r="E10" s="123">
        <f>SUM(E11:E13)</f>
        <v>0</v>
      </c>
      <c r="F10" s="123">
        <f t="shared" si="4"/>
        <v>0</v>
      </c>
      <c r="G10" s="123">
        <f>SUM(G11:G13)</f>
        <v>0</v>
      </c>
      <c r="H10" s="123">
        <f>SUM(H11:H13)</f>
        <v>0</v>
      </c>
      <c r="I10" s="123">
        <f>SUM(I11:I13)</f>
        <v>0</v>
      </c>
      <c r="J10" s="123">
        <f t="shared" ref="J10" si="5">SUM(J11:J13)</f>
        <v>0</v>
      </c>
    </row>
    <row r="11" spans="1:11" ht="15" x14ac:dyDescent="0.2">
      <c r="A11" s="55" t="s">
        <v>106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1" ht="15" x14ac:dyDescent="0.2">
      <c r="A12" s="55" t="s">
        <v>107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1" ht="15" x14ac:dyDescent="0.2">
      <c r="A13" s="55" t="s">
        <v>108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1" ht="15" x14ac:dyDescent="0.2">
      <c r="A14" s="55" t="s">
        <v>109</v>
      </c>
      <c r="B14" s="123">
        <f>SUM(B15:B16)</f>
        <v>0</v>
      </c>
      <c r="C14" s="123">
        <f t="shared" ref="C14" si="6">SUM(C15:C16)</f>
        <v>52672.11</v>
      </c>
      <c r="D14" s="123">
        <f t="shared" ref="D14:F14" si="7">SUM(D15:D16)</f>
        <v>0</v>
      </c>
      <c r="E14" s="123">
        <f>SUM(E15:E16)</f>
        <v>0</v>
      </c>
      <c r="F14" s="123">
        <f t="shared" si="7"/>
        <v>0</v>
      </c>
      <c r="G14" s="123">
        <f>SUM(G15:G16)</f>
        <v>0</v>
      </c>
      <c r="H14" s="123">
        <f>SUM(H15:H16)</f>
        <v>0</v>
      </c>
      <c r="I14" s="123">
        <f>SUM(I15:I16)</f>
        <v>0</v>
      </c>
      <c r="J14" s="123">
        <f t="shared" ref="J14" si="8">SUM(J15:J16)</f>
        <v>52672.11</v>
      </c>
    </row>
    <row r="15" spans="1:11" ht="15" x14ac:dyDescent="0.2">
      <c r="A15" s="55" t="s">
        <v>110</v>
      </c>
      <c r="B15" s="26"/>
      <c r="C15" s="26">
        <v>7656.25</v>
      </c>
      <c r="D15" s="26"/>
      <c r="E15" s="26"/>
      <c r="F15" s="26"/>
      <c r="G15" s="26"/>
      <c r="H15" s="26"/>
      <c r="I15" s="26"/>
      <c r="J15" s="26">
        <v>7656.25</v>
      </c>
    </row>
    <row r="16" spans="1:11" ht="15" x14ac:dyDescent="0.2">
      <c r="A16" s="55" t="s">
        <v>111</v>
      </c>
      <c r="B16" s="26"/>
      <c r="C16" s="26">
        <v>45015.86</v>
      </c>
      <c r="D16" s="26"/>
      <c r="E16" s="26"/>
      <c r="F16" s="26"/>
      <c r="G16" s="26"/>
      <c r="H16" s="26"/>
      <c r="I16" s="26"/>
      <c r="J16" s="26">
        <v>45015.86</v>
      </c>
    </row>
    <row r="17" spans="1:10" ht="15" x14ac:dyDescent="0.2">
      <c r="A17" s="55" t="s">
        <v>112</v>
      </c>
      <c r="B17" s="123">
        <f>SUM(B18:B19,B22,B23)</f>
        <v>0</v>
      </c>
      <c r="C17" s="123">
        <f t="shared" ref="C17" si="9">SUM(C18:C19,C22,C23)</f>
        <v>159382.65</v>
      </c>
      <c r="D17" s="123">
        <f t="shared" ref="D17:F17" si="10">SUM(D18:D19,D22,D23)</f>
        <v>0</v>
      </c>
      <c r="E17" s="123">
        <f>SUM(E18:E19,E22,E23)</f>
        <v>0</v>
      </c>
      <c r="F17" s="123">
        <f t="shared" si="10"/>
        <v>0</v>
      </c>
      <c r="G17" s="123">
        <f>SUM(G18:G19,G22,G23)</f>
        <v>0</v>
      </c>
      <c r="H17" s="123">
        <f>SUM(H18:H19,H22,H23)</f>
        <v>0</v>
      </c>
      <c r="I17" s="123">
        <f>SUM(I18:I19,I22,I23)</f>
        <v>0</v>
      </c>
      <c r="J17" s="123">
        <f t="shared" ref="J17" si="11">SUM(J18:J19,J22,J23)</f>
        <v>159732.65</v>
      </c>
    </row>
    <row r="18" spans="1:10" ht="15" x14ac:dyDescent="0.2">
      <c r="A18" s="55" t="s">
        <v>113</v>
      </c>
      <c r="B18" s="26"/>
      <c r="C18" s="26"/>
      <c r="D18" s="26"/>
      <c r="E18" s="26"/>
      <c r="F18" s="26"/>
      <c r="G18" s="26"/>
      <c r="H18" s="26"/>
      <c r="I18" s="26"/>
      <c r="J18" s="426"/>
    </row>
    <row r="19" spans="1:10" ht="15" x14ac:dyDescent="0.2">
      <c r="A19" s="55" t="s">
        <v>114</v>
      </c>
      <c r="B19" s="123">
        <f>SUM(B20:B21)</f>
        <v>0</v>
      </c>
      <c r="C19" s="123">
        <f t="shared" ref="C19" si="12">SUM(C20:C21)</f>
        <v>151643.9</v>
      </c>
      <c r="D19" s="123">
        <f t="shared" ref="D19:F19" si="13">SUM(D20:D21)</f>
        <v>0</v>
      </c>
      <c r="E19" s="123">
        <f>SUM(E20:E21)</f>
        <v>0</v>
      </c>
      <c r="F19" s="123">
        <f t="shared" si="13"/>
        <v>0</v>
      </c>
      <c r="G19" s="123">
        <f>SUM(G20:G21)</f>
        <v>0</v>
      </c>
      <c r="H19" s="123">
        <f>SUM(H20:H21)</f>
        <v>0</v>
      </c>
      <c r="I19" s="123">
        <f>SUM(I20:I21)</f>
        <v>0</v>
      </c>
      <c r="J19" s="623">
        <f t="shared" ref="J19" si="14">SUM(J20:J21)</f>
        <v>151643.9</v>
      </c>
    </row>
    <row r="20" spans="1:10" ht="15" x14ac:dyDescent="0.2">
      <c r="A20" s="55" t="s">
        <v>115</v>
      </c>
      <c r="B20" s="26"/>
      <c r="C20" s="26">
        <v>595.6</v>
      </c>
      <c r="D20" s="26"/>
      <c r="E20" s="26"/>
      <c r="F20" s="26"/>
      <c r="G20" s="26"/>
      <c r="H20" s="26"/>
      <c r="I20" s="26"/>
      <c r="J20" s="426">
        <v>595.6</v>
      </c>
    </row>
    <row r="21" spans="1:10" ht="15" x14ac:dyDescent="0.2">
      <c r="A21" s="55" t="s">
        <v>116</v>
      </c>
      <c r="B21" s="26"/>
      <c r="C21" s="26">
        <v>151048.29999999999</v>
      </c>
      <c r="D21" s="26"/>
      <c r="E21" s="26"/>
      <c r="F21" s="26"/>
      <c r="G21" s="26"/>
      <c r="H21" s="26"/>
      <c r="I21" s="26"/>
      <c r="J21" s="426">
        <v>151048.29999999999</v>
      </c>
    </row>
    <row r="22" spans="1:10" ht="15" x14ac:dyDescent="0.2">
      <c r="A22" s="55" t="s">
        <v>117</v>
      </c>
      <c r="B22" s="26"/>
      <c r="C22" s="26"/>
      <c r="D22" s="26"/>
      <c r="E22" s="26"/>
      <c r="F22" s="26"/>
      <c r="G22" s="26"/>
      <c r="H22" s="26"/>
      <c r="I22" s="26"/>
      <c r="J22" s="426"/>
    </row>
    <row r="23" spans="1:10" ht="15" x14ac:dyDescent="0.2">
      <c r="A23" s="55" t="s">
        <v>118</v>
      </c>
      <c r="B23" s="26"/>
      <c r="C23" s="26">
        <v>7738.75</v>
      </c>
      <c r="D23" s="26"/>
      <c r="E23" s="26"/>
      <c r="F23" s="26"/>
      <c r="G23" s="26"/>
      <c r="H23" s="26"/>
      <c r="I23" s="26"/>
      <c r="J23" s="426">
        <f>7738.75+350</f>
        <v>8088.75</v>
      </c>
    </row>
    <row r="24" spans="1:10" ht="15" x14ac:dyDescent="0.2">
      <c r="A24" s="54" t="s">
        <v>119</v>
      </c>
      <c r="B24" s="74">
        <f>SUM(B25:B31)</f>
        <v>0</v>
      </c>
      <c r="C24" s="74">
        <f t="shared" ref="C24" si="15">SUM(C25:C31)</f>
        <v>3325.59</v>
      </c>
      <c r="D24" s="74">
        <f t="shared" ref="D24:J24" si="16">SUM(D25:D31)</f>
        <v>0</v>
      </c>
      <c r="E24" s="74">
        <f t="shared" si="16"/>
        <v>0</v>
      </c>
      <c r="F24" s="74">
        <f t="shared" si="16"/>
        <v>0</v>
      </c>
      <c r="G24" s="74">
        <f t="shared" si="16"/>
        <v>0</v>
      </c>
      <c r="H24" s="74">
        <f t="shared" si="16"/>
        <v>0</v>
      </c>
      <c r="I24" s="74">
        <f t="shared" si="16"/>
        <v>0</v>
      </c>
      <c r="J24" s="624">
        <f t="shared" si="16"/>
        <v>1967.8</v>
      </c>
    </row>
    <row r="25" spans="1:10" ht="15" x14ac:dyDescent="0.2">
      <c r="A25" s="55" t="s">
        <v>241</v>
      </c>
      <c r="B25" s="26"/>
      <c r="C25" s="26"/>
      <c r="D25" s="26"/>
      <c r="E25" s="26"/>
      <c r="F25" s="26"/>
      <c r="G25" s="26"/>
      <c r="H25" s="26"/>
      <c r="I25" s="26"/>
      <c r="J25" s="426"/>
    </row>
    <row r="26" spans="1:10" ht="15" x14ac:dyDescent="0.2">
      <c r="A26" s="55" t="s">
        <v>242</v>
      </c>
      <c r="B26" s="26"/>
      <c r="C26" s="26"/>
      <c r="D26" s="26"/>
      <c r="E26" s="26"/>
      <c r="F26" s="26"/>
      <c r="G26" s="26"/>
      <c r="H26" s="26"/>
      <c r="I26" s="26"/>
      <c r="J26" s="426"/>
    </row>
    <row r="27" spans="1:10" ht="15" x14ac:dyDescent="0.2">
      <c r="A27" s="55" t="s">
        <v>243</v>
      </c>
      <c r="B27" s="26"/>
      <c r="C27" s="26"/>
      <c r="D27" s="26"/>
      <c r="E27" s="26"/>
      <c r="F27" s="26"/>
      <c r="G27" s="26"/>
      <c r="H27" s="26"/>
      <c r="I27" s="26"/>
      <c r="J27" s="426"/>
    </row>
    <row r="28" spans="1:10" ht="15" x14ac:dyDescent="0.2">
      <c r="A28" s="55" t="s">
        <v>244</v>
      </c>
      <c r="B28" s="26"/>
      <c r="C28" s="26"/>
      <c r="D28" s="26"/>
      <c r="E28" s="26"/>
      <c r="F28" s="26"/>
      <c r="G28" s="26"/>
      <c r="H28" s="26"/>
      <c r="I28" s="26"/>
      <c r="J28" s="426"/>
    </row>
    <row r="29" spans="1:10" ht="15" x14ac:dyDescent="0.2">
      <c r="A29" s="55" t="s">
        <v>245</v>
      </c>
      <c r="B29" s="26"/>
      <c r="C29" s="26"/>
      <c r="D29" s="26"/>
      <c r="E29" s="26"/>
      <c r="F29" s="26"/>
      <c r="G29" s="26"/>
      <c r="H29" s="26"/>
      <c r="I29" s="26"/>
      <c r="J29" s="426"/>
    </row>
    <row r="30" spans="1:10" ht="15" x14ac:dyDescent="0.2">
      <c r="A30" s="55" t="s">
        <v>246</v>
      </c>
      <c r="B30" s="26"/>
      <c r="C30" s="26"/>
      <c r="D30" s="26"/>
      <c r="E30" s="26"/>
      <c r="F30" s="26"/>
      <c r="G30" s="26"/>
      <c r="H30" s="26"/>
      <c r="I30" s="26"/>
      <c r="J30" s="426"/>
    </row>
    <row r="31" spans="1:10" ht="15" x14ac:dyDescent="0.3">
      <c r="A31" s="55" t="s">
        <v>247</v>
      </c>
      <c r="B31" s="26"/>
      <c r="C31" s="364">
        <v>3325.59</v>
      </c>
      <c r="D31" s="26"/>
      <c r="E31" s="26"/>
      <c r="F31" s="26"/>
      <c r="G31" s="26"/>
      <c r="H31" s="26"/>
      <c r="I31" s="26"/>
      <c r="J31" s="364">
        <v>1967.8</v>
      </c>
    </row>
    <row r="32" spans="1:10" ht="15" x14ac:dyDescent="0.2">
      <c r="A32" s="54" t="s">
        <v>120</v>
      </c>
      <c r="B32" s="74">
        <f>SUM(B33:B35)</f>
        <v>0</v>
      </c>
      <c r="C32" s="74">
        <f>SUM(C33:C35)</f>
        <v>0</v>
      </c>
      <c r="D32" s="74">
        <f t="shared" ref="D32:J32" si="17">SUM(D33:D35)</f>
        <v>0</v>
      </c>
      <c r="E32" s="74">
        <f>SUM(E33:E35)</f>
        <v>0</v>
      </c>
      <c r="F32" s="74">
        <f t="shared" si="17"/>
        <v>0</v>
      </c>
      <c r="G32" s="74">
        <f>SUM(G33:G35)</f>
        <v>0</v>
      </c>
      <c r="H32" s="74">
        <f>SUM(H33:H35)</f>
        <v>0</v>
      </c>
      <c r="I32" s="74">
        <f>SUM(I33:I35)</f>
        <v>0</v>
      </c>
      <c r="J32" s="624">
        <f t="shared" si="17"/>
        <v>0</v>
      </c>
    </row>
    <row r="33" spans="1:10" ht="15" x14ac:dyDescent="0.2">
      <c r="A33" s="55" t="s">
        <v>248</v>
      </c>
      <c r="B33" s="26"/>
      <c r="C33" s="26"/>
      <c r="D33" s="26"/>
      <c r="E33" s="26"/>
      <c r="F33" s="26"/>
      <c r="G33" s="26"/>
      <c r="H33" s="26"/>
      <c r="I33" s="26"/>
      <c r="J33" s="426"/>
    </row>
    <row r="34" spans="1:10" ht="15" x14ac:dyDescent="0.2">
      <c r="A34" s="55" t="s">
        <v>249</v>
      </c>
      <c r="B34" s="26"/>
      <c r="C34" s="26"/>
      <c r="D34" s="26"/>
      <c r="E34" s="26"/>
      <c r="F34" s="26"/>
      <c r="G34" s="26"/>
      <c r="H34" s="26"/>
      <c r="I34" s="26"/>
      <c r="J34" s="426"/>
    </row>
    <row r="35" spans="1:10" ht="15" x14ac:dyDescent="0.2">
      <c r="A35" s="55" t="s">
        <v>250</v>
      </c>
      <c r="B35" s="26"/>
      <c r="C35" s="26"/>
      <c r="D35" s="26"/>
      <c r="E35" s="26"/>
      <c r="F35" s="26"/>
      <c r="G35" s="26"/>
      <c r="H35" s="26"/>
      <c r="I35" s="26"/>
      <c r="J35" s="426"/>
    </row>
    <row r="36" spans="1:10" ht="15" x14ac:dyDescent="0.2">
      <c r="A36" s="54" t="s">
        <v>121</v>
      </c>
      <c r="B36" s="74">
        <f t="shared" ref="B36:J36" si="18">SUM(B37:B39,B42)</f>
        <v>0</v>
      </c>
      <c r="C36" s="74">
        <f t="shared" si="18"/>
        <v>0</v>
      </c>
      <c r="D36" s="74">
        <f t="shared" si="18"/>
        <v>0</v>
      </c>
      <c r="E36" s="74">
        <f t="shared" si="18"/>
        <v>0</v>
      </c>
      <c r="F36" s="74">
        <f t="shared" si="18"/>
        <v>0</v>
      </c>
      <c r="G36" s="74">
        <f t="shared" si="18"/>
        <v>0</v>
      </c>
      <c r="H36" s="74">
        <f t="shared" si="18"/>
        <v>0</v>
      </c>
      <c r="I36" s="74">
        <f t="shared" si="18"/>
        <v>0</v>
      </c>
      <c r="J36" s="74">
        <f t="shared" si="18"/>
        <v>0</v>
      </c>
    </row>
    <row r="37" spans="1:10" ht="15" x14ac:dyDescent="0.2">
      <c r="A37" s="55" t="s">
        <v>122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5" x14ac:dyDescent="0.2">
      <c r="A38" s="55" t="s">
        <v>123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15" x14ac:dyDescent="0.2">
      <c r="A39" s="55" t="s">
        <v>124</v>
      </c>
      <c r="B39" s="123">
        <f t="shared" ref="B39:J39" si="19">SUM(B40:B41)</f>
        <v>0</v>
      </c>
      <c r="C39" s="123">
        <f t="shared" si="19"/>
        <v>0</v>
      </c>
      <c r="D39" s="123">
        <f t="shared" si="19"/>
        <v>0</v>
      </c>
      <c r="E39" s="123">
        <f t="shared" si="19"/>
        <v>0</v>
      </c>
      <c r="F39" s="123">
        <f t="shared" si="19"/>
        <v>0</v>
      </c>
      <c r="G39" s="123">
        <f t="shared" si="19"/>
        <v>0</v>
      </c>
      <c r="H39" s="123">
        <f t="shared" si="19"/>
        <v>0</v>
      </c>
      <c r="I39" s="123">
        <f t="shared" si="19"/>
        <v>0</v>
      </c>
      <c r="J39" s="123">
        <f t="shared" si="19"/>
        <v>0</v>
      </c>
    </row>
    <row r="40" spans="1:10" ht="30" x14ac:dyDescent="0.2">
      <c r="A40" s="55" t="s">
        <v>379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ht="15" x14ac:dyDescent="0.2">
      <c r="A41" s="55" t="s">
        <v>125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15" x14ac:dyDescent="0.2">
      <c r="A42" s="55" t="s">
        <v>126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s="23" customFormat="1" x14ac:dyDescent="0.2"/>
    <row r="45" spans="1:10" s="23" customFormat="1" x14ac:dyDescent="0.2">
      <c r="A45" s="25"/>
    </row>
    <row r="46" spans="1:10" s="2" customFormat="1" ht="15" x14ac:dyDescent="0.3">
      <c r="A46" s="63" t="s">
        <v>96</v>
      </c>
      <c r="D46" s="5"/>
    </row>
    <row r="47" spans="1:10" s="2" customFormat="1" ht="15" x14ac:dyDescent="0.3">
      <c r="D47"/>
      <c r="E47"/>
      <c r="F47"/>
      <c r="G47"/>
      <c r="I47"/>
    </row>
    <row r="48" spans="1:10" s="2" customFormat="1" ht="15" x14ac:dyDescent="0.3">
      <c r="B48" s="62"/>
      <c r="C48" s="62"/>
      <c r="F48" s="62"/>
      <c r="G48" s="65"/>
      <c r="H48" s="62"/>
      <c r="I48"/>
      <c r="J48"/>
    </row>
    <row r="49" spans="1:10" s="2" customFormat="1" ht="15" x14ac:dyDescent="0.3">
      <c r="B49" s="61" t="s">
        <v>251</v>
      </c>
      <c r="F49" s="12" t="s">
        <v>256</v>
      </c>
      <c r="G49" s="64"/>
      <c r="I49"/>
      <c r="J49"/>
    </row>
    <row r="50" spans="1:10" s="2" customFormat="1" ht="15" x14ac:dyDescent="0.3">
      <c r="B50" s="58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85"/>
  <sheetViews>
    <sheetView view="pageBreakPreview" topLeftCell="A15" zoomScale="80" zoomScaleNormal="80" zoomScaleSheetLayoutView="80" workbookViewId="0">
      <selection activeCell="C73" sqref="C73"/>
    </sheetView>
  </sheetViews>
  <sheetFormatPr defaultRowHeight="15" x14ac:dyDescent="0.3"/>
  <cols>
    <col min="1" max="1" width="6" style="378" customWidth="1"/>
    <col min="2" max="2" width="16.140625" style="378" customWidth="1"/>
    <col min="3" max="3" width="45.7109375" style="378" bestFit="1" customWidth="1"/>
    <col min="4" max="4" width="23.140625" style="378" bestFit="1" customWidth="1"/>
    <col min="5" max="5" width="40.140625" style="378" customWidth="1"/>
    <col min="6" max="6" width="15.85546875" style="464" customWidth="1"/>
    <col min="7" max="7" width="16.85546875" style="378" customWidth="1"/>
    <col min="8" max="8" width="18.28515625" style="378" customWidth="1"/>
    <col min="9" max="9" width="35.28515625" style="378" customWidth="1"/>
    <col min="10" max="16384" width="9.140625" style="378"/>
  </cols>
  <sheetData>
    <row r="1" spans="1:9" x14ac:dyDescent="0.3">
      <c r="A1" s="377" t="s">
        <v>458</v>
      </c>
      <c r="B1" s="377"/>
      <c r="C1" s="106"/>
      <c r="D1" s="106"/>
      <c r="E1" s="106"/>
      <c r="F1" s="458"/>
      <c r="G1" s="106"/>
      <c r="H1" s="106"/>
      <c r="I1" s="355" t="s">
        <v>97</v>
      </c>
    </row>
    <row r="2" spans="1:9" x14ac:dyDescent="0.3">
      <c r="A2" s="137" t="s">
        <v>128</v>
      </c>
      <c r="B2" s="137"/>
      <c r="C2" s="106"/>
      <c r="D2" s="106"/>
      <c r="E2" s="106"/>
      <c r="F2" s="458"/>
      <c r="G2" s="106"/>
      <c r="H2" s="106"/>
      <c r="I2" s="354" t="str">
        <f>'[3]ფორმა N1'!K2</f>
        <v>08.01.2020-08.31.2020</v>
      </c>
    </row>
    <row r="3" spans="1:9" x14ac:dyDescent="0.3">
      <c r="A3" s="106"/>
      <c r="B3" s="106"/>
      <c r="C3" s="106"/>
      <c r="D3" s="106"/>
      <c r="E3" s="106"/>
      <c r="F3" s="458"/>
      <c r="G3" s="106"/>
      <c r="H3" s="106"/>
      <c r="I3" s="131"/>
    </row>
    <row r="4" spans="1:9" x14ac:dyDescent="0.3">
      <c r="A4" s="106" t="s">
        <v>257</v>
      </c>
      <c r="B4" s="106"/>
      <c r="C4" s="106"/>
      <c r="D4" s="106"/>
      <c r="E4" s="311"/>
      <c r="F4" s="459"/>
      <c r="G4" s="106"/>
      <c r="H4" s="106"/>
      <c r="I4" s="311"/>
    </row>
    <row r="5" spans="1:9" s="380" customFormat="1" x14ac:dyDescent="0.3">
      <c r="A5" s="312" t="str">
        <f>'[3]ფორმა N1'!A5</f>
        <v>მპგ "ევროპული საქართველო-მოძრაობა თავისუფლებისთვის"</v>
      </c>
      <c r="B5" s="312"/>
      <c r="C5" s="313"/>
      <c r="D5" s="313"/>
      <c r="E5" s="313"/>
      <c r="F5" s="460"/>
      <c r="G5" s="379"/>
      <c r="H5" s="379"/>
      <c r="I5" s="313"/>
    </row>
    <row r="6" spans="1:9" x14ac:dyDescent="0.3">
      <c r="A6" s="381"/>
      <c r="B6" s="381"/>
      <c r="C6" s="106"/>
      <c r="D6" s="106"/>
      <c r="E6" s="106"/>
      <c r="F6" s="458"/>
      <c r="G6" s="106"/>
      <c r="H6" s="106"/>
      <c r="I6" s="106"/>
    </row>
    <row r="7" spans="1:9" ht="90" x14ac:dyDescent="0.3">
      <c r="A7" s="318" t="s">
        <v>64</v>
      </c>
      <c r="B7" s="318" t="s">
        <v>449</v>
      </c>
      <c r="C7" s="319" t="s">
        <v>450</v>
      </c>
      <c r="D7" s="319" t="s">
        <v>451</v>
      </c>
      <c r="E7" s="319" t="s">
        <v>452</v>
      </c>
      <c r="F7" s="319" t="s">
        <v>346</v>
      </c>
      <c r="G7" s="319" t="s">
        <v>453</v>
      </c>
      <c r="H7" s="319" t="s">
        <v>454</v>
      </c>
      <c r="I7" s="319" t="s">
        <v>455</v>
      </c>
    </row>
    <row r="8" spans="1:9" x14ac:dyDescent="0.3">
      <c r="A8" s="318">
        <v>1</v>
      </c>
      <c r="B8" s="318">
        <v>2</v>
      </c>
      <c r="C8" s="318">
        <v>3</v>
      </c>
      <c r="D8" s="319">
        <v>4</v>
      </c>
      <c r="E8" s="318">
        <v>5</v>
      </c>
      <c r="F8" s="319">
        <v>6</v>
      </c>
      <c r="G8" s="318">
        <v>7</v>
      </c>
      <c r="H8" s="319">
        <v>8</v>
      </c>
      <c r="I8" s="319">
        <v>9</v>
      </c>
    </row>
    <row r="9" spans="1:9" s="389" customFormat="1" ht="33" customHeight="1" x14ac:dyDescent="0.3">
      <c r="A9" s="382">
        <v>1</v>
      </c>
      <c r="B9" s="382" t="s">
        <v>560</v>
      </c>
      <c r="C9" s="383" t="s">
        <v>561</v>
      </c>
      <c r="D9" s="384" t="s">
        <v>562</v>
      </c>
      <c r="E9" s="385" t="s">
        <v>563</v>
      </c>
      <c r="F9" s="386">
        <v>319</v>
      </c>
      <c r="G9" s="387">
        <v>12102</v>
      </c>
      <c r="H9" s="388" t="s">
        <v>564</v>
      </c>
      <c r="I9" s="383" t="s">
        <v>565</v>
      </c>
    </row>
    <row r="10" spans="1:9" s="389" customFormat="1" ht="33" customHeight="1" x14ac:dyDescent="0.3">
      <c r="A10" s="382">
        <v>2</v>
      </c>
      <c r="B10" s="382" t="s">
        <v>560</v>
      </c>
      <c r="C10" s="390" t="s">
        <v>566</v>
      </c>
      <c r="D10" s="390" t="s">
        <v>567</v>
      </c>
      <c r="E10" s="390" t="s">
        <v>568</v>
      </c>
      <c r="F10" s="382">
        <v>112.6</v>
      </c>
      <c r="G10" s="387">
        <v>1350</v>
      </c>
      <c r="H10" s="391" t="s">
        <v>569</v>
      </c>
      <c r="I10" s="390" t="s">
        <v>570</v>
      </c>
    </row>
    <row r="11" spans="1:9" s="389" customFormat="1" ht="33" customHeight="1" x14ac:dyDescent="0.3">
      <c r="A11" s="382">
        <v>3</v>
      </c>
      <c r="B11" s="382" t="s">
        <v>560</v>
      </c>
      <c r="C11" s="392" t="s">
        <v>571</v>
      </c>
      <c r="D11" s="390" t="s">
        <v>572</v>
      </c>
      <c r="E11" s="390" t="s">
        <v>573</v>
      </c>
      <c r="F11" s="386">
        <v>100</v>
      </c>
      <c r="G11" s="393">
        <v>1250</v>
      </c>
      <c r="H11" s="391" t="s">
        <v>574</v>
      </c>
      <c r="I11" s="385" t="s">
        <v>575</v>
      </c>
    </row>
    <row r="12" spans="1:9" s="389" customFormat="1" ht="33" customHeight="1" x14ac:dyDescent="0.3">
      <c r="A12" s="382">
        <v>4</v>
      </c>
      <c r="B12" s="382" t="s">
        <v>560</v>
      </c>
      <c r="C12" s="392" t="s">
        <v>576</v>
      </c>
      <c r="D12" s="390" t="s">
        <v>577</v>
      </c>
      <c r="E12" s="390" t="s">
        <v>568</v>
      </c>
      <c r="F12" s="386">
        <v>62.19</v>
      </c>
      <c r="G12" s="393">
        <v>750</v>
      </c>
      <c r="H12" s="391" t="s">
        <v>578</v>
      </c>
      <c r="I12" s="394" t="s">
        <v>579</v>
      </c>
    </row>
    <row r="13" spans="1:9" s="389" customFormat="1" ht="33" customHeight="1" x14ac:dyDescent="0.3">
      <c r="A13" s="382">
        <v>5</v>
      </c>
      <c r="B13" s="382" t="s">
        <v>560</v>
      </c>
      <c r="C13" s="390" t="s">
        <v>580</v>
      </c>
      <c r="D13" s="390" t="s">
        <v>581</v>
      </c>
      <c r="E13" s="390" t="s">
        <v>582</v>
      </c>
      <c r="F13" s="382">
        <v>230</v>
      </c>
      <c r="G13" s="387">
        <v>700</v>
      </c>
      <c r="H13" s="387">
        <v>208147423</v>
      </c>
      <c r="I13" s="390" t="s">
        <v>583</v>
      </c>
    </row>
    <row r="14" spans="1:9" s="389" customFormat="1" ht="33" customHeight="1" x14ac:dyDescent="0.3">
      <c r="A14" s="382">
        <v>6</v>
      </c>
      <c r="B14" s="382" t="s">
        <v>560</v>
      </c>
      <c r="C14" s="390" t="s">
        <v>584</v>
      </c>
      <c r="D14" s="390" t="s">
        <v>585</v>
      </c>
      <c r="E14" s="390" t="s">
        <v>586</v>
      </c>
      <c r="F14" s="382">
        <v>44</v>
      </c>
      <c r="G14" s="387">
        <v>625</v>
      </c>
      <c r="H14" s="395" t="s">
        <v>587</v>
      </c>
      <c r="I14" s="390" t="s">
        <v>588</v>
      </c>
    </row>
    <row r="15" spans="1:9" s="389" customFormat="1" ht="33" customHeight="1" x14ac:dyDescent="0.3">
      <c r="A15" s="382">
        <v>7</v>
      </c>
      <c r="B15" s="382" t="s">
        <v>560</v>
      </c>
      <c r="C15" s="392" t="s">
        <v>589</v>
      </c>
      <c r="D15" s="390" t="s">
        <v>590</v>
      </c>
      <c r="E15" s="390" t="s">
        <v>591</v>
      </c>
      <c r="F15" s="386">
        <v>45</v>
      </c>
      <c r="G15" s="396">
        <v>662.5</v>
      </c>
      <c r="H15" s="391" t="s">
        <v>592</v>
      </c>
      <c r="I15" s="385" t="s">
        <v>593</v>
      </c>
    </row>
    <row r="16" spans="1:9" s="389" customFormat="1" ht="33" customHeight="1" x14ac:dyDescent="0.3">
      <c r="A16" s="382">
        <v>8</v>
      </c>
      <c r="B16" s="382" t="s">
        <v>560</v>
      </c>
      <c r="C16" s="392" t="s">
        <v>594</v>
      </c>
      <c r="D16" s="390" t="s">
        <v>595</v>
      </c>
      <c r="E16" s="390" t="s">
        <v>596</v>
      </c>
      <c r="F16" s="386">
        <v>49.28</v>
      </c>
      <c r="G16" s="393">
        <v>1043.75</v>
      </c>
      <c r="H16" s="395" t="s">
        <v>597</v>
      </c>
      <c r="I16" s="394" t="s">
        <v>598</v>
      </c>
    </row>
    <row r="17" spans="1:9" s="389" customFormat="1" ht="33" customHeight="1" x14ac:dyDescent="0.3">
      <c r="A17" s="382">
        <v>9</v>
      </c>
      <c r="B17" s="382" t="s">
        <v>560</v>
      </c>
      <c r="C17" s="392" t="s">
        <v>599</v>
      </c>
      <c r="D17" s="390" t="s">
        <v>600</v>
      </c>
      <c r="E17" s="390" t="s">
        <v>601</v>
      </c>
      <c r="F17" s="386">
        <v>58</v>
      </c>
      <c r="G17" s="393">
        <v>625</v>
      </c>
      <c r="H17" s="391" t="s">
        <v>602</v>
      </c>
      <c r="I17" s="394" t="s">
        <v>603</v>
      </c>
    </row>
    <row r="18" spans="1:9" s="389" customFormat="1" ht="33" customHeight="1" x14ac:dyDescent="0.3">
      <c r="A18" s="382">
        <v>10</v>
      </c>
      <c r="B18" s="382" t="s">
        <v>560</v>
      </c>
      <c r="C18" s="392" t="s">
        <v>604</v>
      </c>
      <c r="D18" s="390" t="s">
        <v>605</v>
      </c>
      <c r="E18" s="390" t="s">
        <v>606</v>
      </c>
      <c r="F18" s="386">
        <v>80</v>
      </c>
      <c r="G18" s="393">
        <v>312.5</v>
      </c>
      <c r="H18" s="391" t="s">
        <v>607</v>
      </c>
      <c r="I18" s="385" t="s">
        <v>608</v>
      </c>
    </row>
    <row r="19" spans="1:9" s="389" customFormat="1" ht="33" customHeight="1" x14ac:dyDescent="0.3">
      <c r="A19" s="382">
        <v>11</v>
      </c>
      <c r="B19" s="382" t="s">
        <v>560</v>
      </c>
      <c r="C19" s="392" t="s">
        <v>609</v>
      </c>
      <c r="D19" s="390" t="s">
        <v>610</v>
      </c>
      <c r="E19" s="390" t="s">
        <v>611</v>
      </c>
      <c r="F19" s="386">
        <v>56.1</v>
      </c>
      <c r="G19" s="393">
        <v>627.5</v>
      </c>
      <c r="H19" s="391" t="s">
        <v>612</v>
      </c>
      <c r="I19" s="385" t="s">
        <v>613</v>
      </c>
    </row>
    <row r="20" spans="1:9" s="389" customFormat="1" ht="33" customHeight="1" x14ac:dyDescent="0.3">
      <c r="A20" s="382">
        <v>12</v>
      </c>
      <c r="B20" s="382" t="s">
        <v>560</v>
      </c>
      <c r="C20" s="392" t="s">
        <v>614</v>
      </c>
      <c r="D20" s="390" t="s">
        <v>615</v>
      </c>
      <c r="E20" s="390" t="s">
        <v>616</v>
      </c>
      <c r="F20" s="386">
        <v>109.38</v>
      </c>
      <c r="G20" s="393">
        <v>750</v>
      </c>
      <c r="H20" s="391" t="s">
        <v>617</v>
      </c>
      <c r="I20" s="385" t="s">
        <v>618</v>
      </c>
    </row>
    <row r="21" spans="1:9" s="389" customFormat="1" ht="33" customHeight="1" x14ac:dyDescent="0.3">
      <c r="A21" s="382">
        <v>13</v>
      </c>
      <c r="B21" s="382" t="s">
        <v>560</v>
      </c>
      <c r="C21" s="392" t="s">
        <v>619</v>
      </c>
      <c r="D21" s="390" t="s">
        <v>620</v>
      </c>
      <c r="E21" s="390" t="s">
        <v>621</v>
      </c>
      <c r="F21" s="386">
        <v>133.02000000000001</v>
      </c>
      <c r="G21" s="393">
        <v>750</v>
      </c>
      <c r="H21" s="385">
        <v>448054453</v>
      </c>
      <c r="I21" s="391" t="s">
        <v>622</v>
      </c>
    </row>
    <row r="22" spans="1:9" s="389" customFormat="1" ht="33" customHeight="1" x14ac:dyDescent="0.3">
      <c r="A22" s="382">
        <v>14</v>
      </c>
      <c r="B22" s="382" t="s">
        <v>560</v>
      </c>
      <c r="C22" s="392" t="s">
        <v>623</v>
      </c>
      <c r="D22" s="390" t="s">
        <v>624</v>
      </c>
      <c r="E22" s="390" t="s">
        <v>625</v>
      </c>
      <c r="F22" s="397">
        <v>67</v>
      </c>
      <c r="G22" s="398">
        <v>725.5</v>
      </c>
      <c r="H22" s="399">
        <v>18001053471</v>
      </c>
      <c r="I22" s="399" t="s">
        <v>626</v>
      </c>
    </row>
    <row r="23" spans="1:9" s="389" customFormat="1" ht="33" customHeight="1" x14ac:dyDescent="0.3">
      <c r="A23" s="382">
        <v>15</v>
      </c>
      <c r="B23" s="382" t="s">
        <v>560</v>
      </c>
      <c r="C23" s="392" t="s">
        <v>627</v>
      </c>
      <c r="D23" s="390" t="s">
        <v>628</v>
      </c>
      <c r="E23" s="390" t="s">
        <v>629</v>
      </c>
      <c r="F23" s="386">
        <v>70.8</v>
      </c>
      <c r="G23" s="393">
        <v>625</v>
      </c>
      <c r="H23" s="391" t="s">
        <v>630</v>
      </c>
      <c r="I23" s="385" t="s">
        <v>631</v>
      </c>
    </row>
    <row r="24" spans="1:9" s="389" customFormat="1" ht="33" customHeight="1" x14ac:dyDescent="0.3">
      <c r="A24" s="382">
        <v>16</v>
      </c>
      <c r="B24" s="382" t="s">
        <v>560</v>
      </c>
      <c r="C24" s="392" t="s">
        <v>632</v>
      </c>
      <c r="D24" s="390"/>
      <c r="E24" s="390" t="s">
        <v>625</v>
      </c>
      <c r="F24" s="386">
        <v>70</v>
      </c>
      <c r="G24" s="393">
        <v>700</v>
      </c>
      <c r="H24" s="391" t="s">
        <v>633</v>
      </c>
      <c r="I24" s="385" t="s">
        <v>634</v>
      </c>
    </row>
    <row r="25" spans="1:9" s="389" customFormat="1" ht="33" customHeight="1" x14ac:dyDescent="0.3">
      <c r="A25" s="382">
        <v>17</v>
      </c>
      <c r="B25" s="382" t="s">
        <v>560</v>
      </c>
      <c r="C25" s="390" t="s">
        <v>635</v>
      </c>
      <c r="D25" s="390" t="s">
        <v>636</v>
      </c>
      <c r="E25" s="390" t="s">
        <v>637</v>
      </c>
      <c r="F25" s="382">
        <v>57.2</v>
      </c>
      <c r="G25" s="400">
        <v>750</v>
      </c>
      <c r="H25" s="387">
        <v>21001004498</v>
      </c>
      <c r="I25" s="390" t="s">
        <v>638</v>
      </c>
    </row>
    <row r="26" spans="1:9" s="389" customFormat="1" ht="33" customHeight="1" x14ac:dyDescent="0.3">
      <c r="A26" s="382">
        <v>18</v>
      </c>
      <c r="B26" s="382" t="s">
        <v>560</v>
      </c>
      <c r="C26" s="392" t="s">
        <v>639</v>
      </c>
      <c r="D26" s="390" t="s">
        <v>640</v>
      </c>
      <c r="E26" s="390" t="s">
        <v>641</v>
      </c>
      <c r="F26" s="386">
        <v>54</v>
      </c>
      <c r="G26" s="393">
        <v>625</v>
      </c>
      <c r="H26" s="391" t="s">
        <v>642</v>
      </c>
      <c r="I26" s="385" t="s">
        <v>643</v>
      </c>
    </row>
    <row r="27" spans="1:9" s="389" customFormat="1" ht="33" customHeight="1" x14ac:dyDescent="0.3">
      <c r="A27" s="382">
        <v>19</v>
      </c>
      <c r="B27" s="382" t="s">
        <v>560</v>
      </c>
      <c r="C27" s="392" t="s">
        <v>644</v>
      </c>
      <c r="D27" s="390" t="s">
        <v>645</v>
      </c>
      <c r="E27" s="390" t="s">
        <v>646</v>
      </c>
      <c r="F27" s="386">
        <v>130</v>
      </c>
      <c r="G27" s="393">
        <v>750</v>
      </c>
      <c r="H27" s="391" t="s">
        <v>647</v>
      </c>
      <c r="I27" s="385" t="s">
        <v>648</v>
      </c>
    </row>
    <row r="28" spans="1:9" s="389" customFormat="1" ht="33" customHeight="1" x14ac:dyDescent="0.3">
      <c r="A28" s="382">
        <v>20</v>
      </c>
      <c r="B28" s="382" t="s">
        <v>560</v>
      </c>
      <c r="C28" s="392" t="s">
        <v>649</v>
      </c>
      <c r="D28" s="390" t="s">
        <v>650</v>
      </c>
      <c r="E28" s="390" t="s">
        <v>651</v>
      </c>
      <c r="F28" s="382">
        <v>56.2</v>
      </c>
      <c r="G28" s="387">
        <v>750</v>
      </c>
      <c r="H28" s="391">
        <v>57001002466</v>
      </c>
      <c r="I28" s="390" t="s">
        <v>652</v>
      </c>
    </row>
    <row r="29" spans="1:9" s="389" customFormat="1" ht="33" customHeight="1" x14ac:dyDescent="0.3">
      <c r="A29" s="382">
        <v>21</v>
      </c>
      <c r="B29" s="382" t="s">
        <v>560</v>
      </c>
      <c r="C29" s="392" t="s">
        <v>653</v>
      </c>
      <c r="D29" s="390" t="s">
        <v>654</v>
      </c>
      <c r="E29" s="390" t="s">
        <v>655</v>
      </c>
      <c r="F29" s="382">
        <v>65</v>
      </c>
      <c r="G29" s="393">
        <v>240</v>
      </c>
      <c r="H29" s="391">
        <v>404907730</v>
      </c>
      <c r="I29" s="390" t="s">
        <v>656</v>
      </c>
    </row>
    <row r="30" spans="1:9" s="389" customFormat="1" ht="33" customHeight="1" x14ac:dyDescent="0.3">
      <c r="A30" s="382">
        <v>22</v>
      </c>
      <c r="B30" s="382" t="s">
        <v>560</v>
      </c>
      <c r="C30" s="392" t="s">
        <v>657</v>
      </c>
      <c r="D30" s="401" t="s">
        <v>658</v>
      </c>
      <c r="E30" s="390" t="s">
        <v>659</v>
      </c>
      <c r="F30" s="386">
        <v>231.37</v>
      </c>
      <c r="G30" s="393">
        <v>406.25</v>
      </c>
      <c r="H30" s="402" t="s">
        <v>660</v>
      </c>
      <c r="I30" s="385" t="s">
        <v>661</v>
      </c>
    </row>
    <row r="31" spans="1:9" s="389" customFormat="1" ht="33" customHeight="1" x14ac:dyDescent="0.3">
      <c r="A31" s="382">
        <v>23</v>
      </c>
      <c r="B31" s="382" t="s">
        <v>560</v>
      </c>
      <c r="C31" s="392" t="s">
        <v>662</v>
      </c>
      <c r="D31" s="385" t="s">
        <v>663</v>
      </c>
      <c r="E31" s="385" t="s">
        <v>664</v>
      </c>
      <c r="F31" s="382">
        <v>100</v>
      </c>
      <c r="G31" s="387">
        <v>312.5</v>
      </c>
      <c r="H31" s="402" t="s">
        <v>665</v>
      </c>
      <c r="I31" s="390" t="s">
        <v>666</v>
      </c>
    </row>
    <row r="32" spans="1:9" s="389" customFormat="1" ht="33" customHeight="1" x14ac:dyDescent="0.3">
      <c r="A32" s="382">
        <v>24</v>
      </c>
      <c r="B32" s="382" t="s">
        <v>560</v>
      </c>
      <c r="C32" s="403" t="s">
        <v>667</v>
      </c>
      <c r="D32" s="403" t="s">
        <v>668</v>
      </c>
      <c r="E32" s="404" t="s">
        <v>669</v>
      </c>
      <c r="F32" s="405">
        <v>45</v>
      </c>
      <c r="G32" s="406">
        <v>250</v>
      </c>
      <c r="H32" s="407" t="s">
        <v>670</v>
      </c>
      <c r="I32" s="403" t="s">
        <v>671</v>
      </c>
    </row>
    <row r="33" spans="1:9" s="389" customFormat="1" ht="33" customHeight="1" x14ac:dyDescent="0.3">
      <c r="A33" s="382">
        <v>25</v>
      </c>
      <c r="B33" s="382" t="s">
        <v>560</v>
      </c>
      <c r="C33" s="392" t="s">
        <v>672</v>
      </c>
      <c r="D33" s="390" t="s">
        <v>673</v>
      </c>
      <c r="E33" s="390" t="s">
        <v>625</v>
      </c>
      <c r="F33" s="386">
        <v>97.31</v>
      </c>
      <c r="G33" s="393">
        <v>1250</v>
      </c>
      <c r="H33" s="391" t="s">
        <v>674</v>
      </c>
      <c r="I33" s="385" t="s">
        <v>675</v>
      </c>
    </row>
    <row r="34" spans="1:9" s="389" customFormat="1" ht="33" customHeight="1" x14ac:dyDescent="0.3">
      <c r="A34" s="382">
        <v>26</v>
      </c>
      <c r="B34" s="382" t="s">
        <v>560</v>
      </c>
      <c r="C34" s="392" t="s">
        <v>676</v>
      </c>
      <c r="D34" s="385" t="s">
        <v>677</v>
      </c>
      <c r="E34" s="385" t="s">
        <v>678</v>
      </c>
      <c r="F34" s="382">
        <v>170.1</v>
      </c>
      <c r="G34" s="387">
        <v>500</v>
      </c>
      <c r="H34" s="402" t="s">
        <v>679</v>
      </c>
      <c r="I34" s="385" t="s">
        <v>680</v>
      </c>
    </row>
    <row r="35" spans="1:9" s="389" customFormat="1" ht="33" customHeight="1" x14ac:dyDescent="0.3">
      <c r="A35" s="382">
        <v>27</v>
      </c>
      <c r="B35" s="382" t="s">
        <v>560</v>
      </c>
      <c r="C35" s="392" t="s">
        <v>681</v>
      </c>
      <c r="D35" s="390" t="s">
        <v>682</v>
      </c>
      <c r="E35" s="390" t="s">
        <v>625</v>
      </c>
      <c r="F35" s="397">
        <v>40</v>
      </c>
      <c r="G35" s="398">
        <v>375</v>
      </c>
      <c r="H35" s="408" t="s">
        <v>683</v>
      </c>
      <c r="I35" s="399" t="s">
        <v>684</v>
      </c>
    </row>
    <row r="36" spans="1:9" s="389" customFormat="1" ht="33" customHeight="1" x14ac:dyDescent="0.3">
      <c r="A36" s="382">
        <v>28</v>
      </c>
      <c r="B36" s="382" t="s">
        <v>560</v>
      </c>
      <c r="C36" s="374" t="s">
        <v>685</v>
      </c>
      <c r="D36" s="390" t="s">
        <v>686</v>
      </c>
      <c r="E36" s="390" t="s">
        <v>687</v>
      </c>
      <c r="F36" s="397">
        <v>618</v>
      </c>
      <c r="G36" s="398">
        <v>480</v>
      </c>
      <c r="H36" s="408" t="s">
        <v>688</v>
      </c>
      <c r="I36" s="399" t="s">
        <v>689</v>
      </c>
    </row>
    <row r="37" spans="1:9" s="389" customFormat="1" ht="33" customHeight="1" x14ac:dyDescent="0.3">
      <c r="A37" s="382">
        <v>29</v>
      </c>
      <c r="B37" s="382" t="s">
        <v>560</v>
      </c>
      <c r="C37" s="409" t="s">
        <v>690</v>
      </c>
      <c r="D37" s="410" t="s">
        <v>691</v>
      </c>
      <c r="E37" s="411" t="s">
        <v>692</v>
      </c>
      <c r="F37" s="412">
        <v>85</v>
      </c>
      <c r="G37" s="396">
        <v>925</v>
      </c>
      <c r="H37" s="413" t="s">
        <v>693</v>
      </c>
      <c r="I37" s="394" t="s">
        <v>694</v>
      </c>
    </row>
    <row r="38" spans="1:9" s="389" customFormat="1" ht="33" customHeight="1" x14ac:dyDescent="0.3">
      <c r="A38" s="382">
        <v>30</v>
      </c>
      <c r="B38" s="382" t="s">
        <v>560</v>
      </c>
      <c r="C38" s="394" t="s">
        <v>695</v>
      </c>
      <c r="D38" s="404" t="s">
        <v>696</v>
      </c>
      <c r="E38" s="396" t="s">
        <v>601</v>
      </c>
      <c r="F38" s="414">
        <v>123.97</v>
      </c>
      <c r="G38" s="415">
        <v>2000</v>
      </c>
      <c r="H38" s="416">
        <v>60002013054</v>
      </c>
      <c r="I38" s="394" t="s">
        <v>697</v>
      </c>
    </row>
    <row r="39" spans="1:9" ht="33" customHeight="1" x14ac:dyDescent="0.3">
      <c r="A39" s="382">
        <v>31</v>
      </c>
      <c r="B39" s="382" t="s">
        <v>560</v>
      </c>
      <c r="C39" s="321" t="s">
        <v>698</v>
      </c>
      <c r="D39" s="321" t="s">
        <v>699</v>
      </c>
      <c r="E39" s="321" t="s">
        <v>601</v>
      </c>
      <c r="F39" s="417">
        <v>149.86000000000001</v>
      </c>
      <c r="G39" s="418">
        <v>3750</v>
      </c>
      <c r="H39" s="419" t="s">
        <v>700</v>
      </c>
      <c r="I39" s="410" t="s">
        <v>701</v>
      </c>
    </row>
    <row r="40" spans="1:9" ht="33" customHeight="1" x14ac:dyDescent="0.3">
      <c r="A40" s="382">
        <v>32</v>
      </c>
      <c r="B40" s="382" t="s">
        <v>560</v>
      </c>
      <c r="C40" s="420" t="s">
        <v>702</v>
      </c>
      <c r="D40" s="403" t="s">
        <v>703</v>
      </c>
      <c r="E40" s="310" t="s">
        <v>704</v>
      </c>
      <c r="F40" s="421">
        <v>220</v>
      </c>
      <c r="G40" s="422">
        <v>5000</v>
      </c>
      <c r="H40" s="423">
        <v>205284011</v>
      </c>
      <c r="I40" s="403" t="s">
        <v>705</v>
      </c>
    </row>
    <row r="41" spans="1:9" ht="33" customHeight="1" x14ac:dyDescent="0.3">
      <c r="A41" s="382">
        <v>33</v>
      </c>
      <c r="B41" s="382" t="s">
        <v>560</v>
      </c>
      <c r="C41" s="420" t="s">
        <v>706</v>
      </c>
      <c r="D41" s="310" t="s">
        <v>707</v>
      </c>
      <c r="E41" s="310" t="s">
        <v>708</v>
      </c>
      <c r="F41" s="421">
        <v>174</v>
      </c>
      <c r="G41" s="422">
        <v>8275</v>
      </c>
      <c r="H41" s="423">
        <v>404990694</v>
      </c>
      <c r="I41" s="403" t="s">
        <v>709</v>
      </c>
    </row>
    <row r="42" spans="1:9" ht="33" customHeight="1" x14ac:dyDescent="0.3">
      <c r="A42" s="382">
        <v>34</v>
      </c>
      <c r="B42" s="382" t="s">
        <v>560</v>
      </c>
      <c r="C42" s="310" t="s">
        <v>710</v>
      </c>
      <c r="D42" s="310" t="s">
        <v>711</v>
      </c>
      <c r="E42" s="310" t="s">
        <v>712</v>
      </c>
      <c r="F42" s="421">
        <v>92.8</v>
      </c>
      <c r="G42" s="422">
        <v>2304.08</v>
      </c>
      <c r="H42" s="360" t="s">
        <v>713</v>
      </c>
      <c r="I42" s="424" t="s">
        <v>714</v>
      </c>
    </row>
    <row r="43" spans="1:9" ht="33" customHeight="1" x14ac:dyDescent="0.3">
      <c r="A43" s="382">
        <v>35</v>
      </c>
      <c r="B43" s="382" t="s">
        <v>560</v>
      </c>
      <c r="C43" s="310" t="s">
        <v>715</v>
      </c>
      <c r="D43" s="310" t="s">
        <v>716</v>
      </c>
      <c r="E43" s="310" t="s">
        <v>717</v>
      </c>
      <c r="F43" s="421">
        <v>259.44</v>
      </c>
      <c r="G43" s="422">
        <v>3850.5</v>
      </c>
      <c r="H43" s="360" t="s">
        <v>718</v>
      </c>
      <c r="I43" s="361" t="s">
        <v>719</v>
      </c>
    </row>
    <row r="44" spans="1:9" s="389" customFormat="1" ht="33" customHeight="1" x14ac:dyDescent="0.3">
      <c r="A44" s="382">
        <v>36</v>
      </c>
      <c r="B44" s="382" t="s">
        <v>560</v>
      </c>
      <c r="C44" s="403" t="s">
        <v>867</v>
      </c>
      <c r="D44" s="403" t="s">
        <v>868</v>
      </c>
      <c r="E44" s="411" t="s">
        <v>869</v>
      </c>
      <c r="F44" s="405">
        <v>100</v>
      </c>
      <c r="G44" s="481">
        <v>4000</v>
      </c>
      <c r="H44" s="454">
        <v>312723915</v>
      </c>
      <c r="I44" s="424" t="s">
        <v>870</v>
      </c>
    </row>
    <row r="45" spans="1:9" s="544" customFormat="1" ht="33" customHeight="1" x14ac:dyDescent="0.2">
      <c r="A45" s="382">
        <v>37</v>
      </c>
      <c r="B45" s="429" t="s">
        <v>560</v>
      </c>
      <c r="C45" s="430" t="s">
        <v>1483</v>
      </c>
      <c r="D45" s="410" t="s">
        <v>1484</v>
      </c>
      <c r="E45" s="411" t="s">
        <v>1487</v>
      </c>
      <c r="F45" s="431">
        <v>134.26</v>
      </c>
      <c r="G45" s="434">
        <v>1944.15</v>
      </c>
      <c r="H45" s="433" t="s">
        <v>1485</v>
      </c>
      <c r="I45" s="431" t="s">
        <v>1486</v>
      </c>
    </row>
    <row r="46" spans="1:9" s="441" customFormat="1" ht="33" customHeight="1" x14ac:dyDescent="0.2">
      <c r="A46" s="382">
        <v>38</v>
      </c>
      <c r="B46" s="429" t="s">
        <v>560</v>
      </c>
      <c r="C46" s="430" t="s">
        <v>725</v>
      </c>
      <c r="D46" s="410" t="s">
        <v>726</v>
      </c>
      <c r="E46" s="411" t="s">
        <v>858</v>
      </c>
      <c r="F46" s="461">
        <v>62.19</v>
      </c>
      <c r="G46" s="432">
        <v>625</v>
      </c>
      <c r="H46" s="433" t="s">
        <v>727</v>
      </c>
      <c r="I46" s="431" t="s">
        <v>728</v>
      </c>
    </row>
    <row r="47" spans="1:9" s="441" customFormat="1" ht="33" customHeight="1" x14ac:dyDescent="0.2">
      <c r="A47" s="382">
        <v>39</v>
      </c>
      <c r="B47" s="429" t="s">
        <v>560</v>
      </c>
      <c r="C47" s="430" t="s">
        <v>729</v>
      </c>
      <c r="D47" s="410" t="s">
        <v>730</v>
      </c>
      <c r="E47" s="411" t="s">
        <v>858</v>
      </c>
      <c r="F47" s="461">
        <v>121.3</v>
      </c>
      <c r="G47" s="432">
        <v>500</v>
      </c>
      <c r="H47" s="433" t="s">
        <v>731</v>
      </c>
      <c r="I47" s="431" t="s">
        <v>732</v>
      </c>
    </row>
    <row r="48" spans="1:9" s="441" customFormat="1" ht="33" customHeight="1" x14ac:dyDescent="0.2">
      <c r="A48" s="382">
        <v>40</v>
      </c>
      <c r="B48" s="429" t="s">
        <v>560</v>
      </c>
      <c r="C48" s="430" t="s">
        <v>733</v>
      </c>
      <c r="D48" s="410" t="s">
        <v>734</v>
      </c>
      <c r="E48" s="411" t="s">
        <v>858</v>
      </c>
      <c r="F48" s="461">
        <v>49.6</v>
      </c>
      <c r="G48" s="434">
        <v>562.5</v>
      </c>
      <c r="H48" s="433" t="s">
        <v>735</v>
      </c>
      <c r="I48" s="431" t="s">
        <v>736</v>
      </c>
    </row>
    <row r="49" spans="1:9" s="441" customFormat="1" ht="33" customHeight="1" x14ac:dyDescent="0.2">
      <c r="A49" s="382">
        <v>41</v>
      </c>
      <c r="B49" s="429" t="s">
        <v>560</v>
      </c>
      <c r="C49" s="430" t="s">
        <v>737</v>
      </c>
      <c r="D49" s="410" t="s">
        <v>738</v>
      </c>
      <c r="E49" s="411" t="s">
        <v>858</v>
      </c>
      <c r="F49" s="461">
        <v>78.239999999999995</v>
      </c>
      <c r="G49" s="434">
        <v>625</v>
      </c>
      <c r="H49" s="433" t="s">
        <v>739</v>
      </c>
      <c r="I49" s="431" t="s">
        <v>740</v>
      </c>
    </row>
    <row r="50" spans="1:9" s="441" customFormat="1" ht="33" customHeight="1" x14ac:dyDescent="0.2">
      <c r="A50" s="382">
        <v>42</v>
      </c>
      <c r="B50" s="429" t="s">
        <v>560</v>
      </c>
      <c r="C50" s="430" t="s">
        <v>741</v>
      </c>
      <c r="D50" s="410" t="s">
        <v>742</v>
      </c>
      <c r="E50" s="411" t="s">
        <v>858</v>
      </c>
      <c r="F50" s="461">
        <v>70</v>
      </c>
      <c r="G50" s="434">
        <v>500</v>
      </c>
      <c r="H50" s="433" t="s">
        <v>743</v>
      </c>
      <c r="I50" s="431" t="s">
        <v>744</v>
      </c>
    </row>
    <row r="51" spans="1:9" s="441" customFormat="1" ht="33" customHeight="1" x14ac:dyDescent="0.2">
      <c r="A51" s="382">
        <v>43</v>
      </c>
      <c r="B51" s="429" t="s">
        <v>560</v>
      </c>
      <c r="C51" s="409" t="s">
        <v>745</v>
      </c>
      <c r="D51" s="410" t="s">
        <v>746</v>
      </c>
      <c r="E51" s="411" t="s">
        <v>858</v>
      </c>
      <c r="F51" s="462">
        <v>205.4</v>
      </c>
      <c r="G51" s="436">
        <v>700</v>
      </c>
      <c r="H51" s="435">
        <v>21001005336</v>
      </c>
      <c r="I51" s="435" t="s">
        <v>747</v>
      </c>
    </row>
    <row r="52" spans="1:9" s="441" customFormat="1" ht="33" customHeight="1" x14ac:dyDescent="0.2">
      <c r="A52" s="382">
        <v>44</v>
      </c>
      <c r="B52" s="429" t="s">
        <v>560</v>
      </c>
      <c r="C52" s="430" t="s">
        <v>748</v>
      </c>
      <c r="D52" s="410" t="s">
        <v>749</v>
      </c>
      <c r="E52" s="411" t="s">
        <v>858</v>
      </c>
      <c r="F52" s="461">
        <v>103.5</v>
      </c>
      <c r="G52" s="434">
        <v>750</v>
      </c>
      <c r="H52" s="433" t="s">
        <v>750</v>
      </c>
      <c r="I52" s="431" t="s">
        <v>751</v>
      </c>
    </row>
    <row r="53" spans="1:9" s="441" customFormat="1" ht="33" customHeight="1" x14ac:dyDescent="0.2">
      <c r="A53" s="382">
        <v>45</v>
      </c>
      <c r="B53" s="429" t="s">
        <v>560</v>
      </c>
      <c r="C53" s="430" t="s">
        <v>752</v>
      </c>
      <c r="D53" s="410" t="s">
        <v>753</v>
      </c>
      <c r="E53" s="411" t="s">
        <v>858</v>
      </c>
      <c r="F53" s="461">
        <v>14.62</v>
      </c>
      <c r="G53" s="434">
        <v>625</v>
      </c>
      <c r="H53" s="437" t="s">
        <v>754</v>
      </c>
      <c r="I53" s="431" t="s">
        <v>755</v>
      </c>
    </row>
    <row r="54" spans="1:9" s="441" customFormat="1" ht="33" customHeight="1" x14ac:dyDescent="0.2">
      <c r="A54" s="382">
        <v>46</v>
      </c>
      <c r="B54" s="429" t="s">
        <v>560</v>
      </c>
      <c r="C54" s="430" t="s">
        <v>756</v>
      </c>
      <c r="D54" s="410" t="s">
        <v>757</v>
      </c>
      <c r="E54" s="411" t="s">
        <v>858</v>
      </c>
      <c r="F54" s="461">
        <v>60</v>
      </c>
      <c r="G54" s="434">
        <v>375</v>
      </c>
      <c r="H54" s="433" t="s">
        <v>758</v>
      </c>
      <c r="I54" s="431" t="s">
        <v>759</v>
      </c>
    </row>
    <row r="55" spans="1:9" s="441" customFormat="1" ht="33" customHeight="1" x14ac:dyDescent="0.2">
      <c r="A55" s="382">
        <v>47</v>
      </c>
      <c r="B55" s="429" t="s">
        <v>560</v>
      </c>
      <c r="C55" s="430" t="s">
        <v>760</v>
      </c>
      <c r="D55" s="410" t="s">
        <v>761</v>
      </c>
      <c r="E55" s="411" t="s">
        <v>858</v>
      </c>
      <c r="F55" s="461">
        <v>70</v>
      </c>
      <c r="G55" s="434">
        <v>562.5</v>
      </c>
      <c r="H55" s="433" t="s">
        <v>762</v>
      </c>
      <c r="I55" s="431" t="s">
        <v>763</v>
      </c>
    </row>
    <row r="56" spans="1:9" s="441" customFormat="1" ht="33" customHeight="1" x14ac:dyDescent="0.2">
      <c r="A56" s="382">
        <v>48</v>
      </c>
      <c r="B56" s="429" t="s">
        <v>560</v>
      </c>
      <c r="C56" s="430" t="s">
        <v>764</v>
      </c>
      <c r="D56" s="410" t="s">
        <v>765</v>
      </c>
      <c r="E56" s="411" t="s">
        <v>858</v>
      </c>
      <c r="F56" s="461">
        <v>51</v>
      </c>
      <c r="G56" s="434">
        <v>665</v>
      </c>
      <c r="H56" s="437" t="s">
        <v>766</v>
      </c>
      <c r="I56" s="431" t="s">
        <v>767</v>
      </c>
    </row>
    <row r="57" spans="1:9" s="441" customFormat="1" ht="33" customHeight="1" x14ac:dyDescent="0.2">
      <c r="A57" s="382">
        <v>49</v>
      </c>
      <c r="B57" s="429" t="s">
        <v>560</v>
      </c>
      <c r="C57" s="430" t="s">
        <v>768</v>
      </c>
      <c r="D57" s="410" t="s">
        <v>769</v>
      </c>
      <c r="E57" s="411" t="s">
        <v>858</v>
      </c>
      <c r="F57" s="461">
        <v>50</v>
      </c>
      <c r="G57" s="434">
        <v>300</v>
      </c>
      <c r="H57" s="433" t="s">
        <v>770</v>
      </c>
      <c r="I57" s="431" t="s">
        <v>771</v>
      </c>
    </row>
    <row r="58" spans="1:9" s="441" customFormat="1" ht="33" customHeight="1" x14ac:dyDescent="0.2">
      <c r="A58" s="382">
        <v>50</v>
      </c>
      <c r="B58" s="429" t="s">
        <v>560</v>
      </c>
      <c r="C58" s="430" t="s">
        <v>772</v>
      </c>
      <c r="D58" s="438" t="s">
        <v>773</v>
      </c>
      <c r="E58" s="411" t="s">
        <v>858</v>
      </c>
      <c r="F58" s="461">
        <v>45</v>
      </c>
      <c r="G58" s="434">
        <v>700</v>
      </c>
      <c r="H58" s="437" t="s">
        <v>774</v>
      </c>
      <c r="I58" s="431" t="s">
        <v>775</v>
      </c>
    </row>
    <row r="59" spans="1:9" s="441" customFormat="1" ht="33" customHeight="1" x14ac:dyDescent="0.2">
      <c r="A59" s="382">
        <v>51</v>
      </c>
      <c r="B59" s="429" t="s">
        <v>560</v>
      </c>
      <c r="C59" s="430" t="s">
        <v>776</v>
      </c>
      <c r="D59" s="410" t="s">
        <v>777</v>
      </c>
      <c r="E59" s="411" t="s">
        <v>858</v>
      </c>
      <c r="F59" s="461">
        <v>19.5</v>
      </c>
      <c r="G59" s="434">
        <v>687.5</v>
      </c>
      <c r="H59" s="433" t="s">
        <v>778</v>
      </c>
      <c r="I59" s="431" t="s">
        <v>779</v>
      </c>
    </row>
    <row r="60" spans="1:9" s="441" customFormat="1" ht="33" customHeight="1" x14ac:dyDescent="0.2">
      <c r="A60" s="382">
        <v>52</v>
      </c>
      <c r="B60" s="429" t="s">
        <v>560</v>
      </c>
      <c r="C60" s="430" t="s">
        <v>780</v>
      </c>
      <c r="D60" s="410" t="s">
        <v>781</v>
      </c>
      <c r="E60" s="411" t="s">
        <v>858</v>
      </c>
      <c r="F60" s="461">
        <v>24</v>
      </c>
      <c r="G60" s="434">
        <v>600</v>
      </c>
      <c r="H60" s="433" t="s">
        <v>782</v>
      </c>
      <c r="I60" s="431" t="s">
        <v>783</v>
      </c>
    </row>
    <row r="61" spans="1:9" s="441" customFormat="1" ht="33" customHeight="1" x14ac:dyDescent="0.2">
      <c r="A61" s="382">
        <v>53</v>
      </c>
      <c r="B61" s="429" t="s">
        <v>560</v>
      </c>
      <c r="C61" s="430" t="s">
        <v>784</v>
      </c>
      <c r="D61" s="410" t="s">
        <v>785</v>
      </c>
      <c r="E61" s="411" t="s">
        <v>858</v>
      </c>
      <c r="F61" s="461">
        <v>52.7</v>
      </c>
      <c r="G61" s="434">
        <v>750</v>
      </c>
      <c r="H61" s="433" t="s">
        <v>786</v>
      </c>
      <c r="I61" s="394" t="s">
        <v>787</v>
      </c>
    </row>
    <row r="62" spans="1:9" s="441" customFormat="1" ht="33" customHeight="1" x14ac:dyDescent="0.2">
      <c r="A62" s="382">
        <v>54</v>
      </c>
      <c r="B62" s="429" t="s">
        <v>560</v>
      </c>
      <c r="C62" s="430" t="s">
        <v>788</v>
      </c>
      <c r="D62" s="410" t="s">
        <v>789</v>
      </c>
      <c r="E62" s="411" t="s">
        <v>858</v>
      </c>
      <c r="F62" s="461">
        <v>75</v>
      </c>
      <c r="G62" s="434">
        <v>375</v>
      </c>
      <c r="H62" s="433" t="s">
        <v>790</v>
      </c>
      <c r="I62" s="394" t="s">
        <v>791</v>
      </c>
    </row>
    <row r="63" spans="1:9" s="441" customFormat="1" ht="33" customHeight="1" x14ac:dyDescent="0.2">
      <c r="A63" s="382">
        <v>55</v>
      </c>
      <c r="B63" s="429" t="s">
        <v>560</v>
      </c>
      <c r="C63" s="430" t="s">
        <v>792</v>
      </c>
      <c r="D63" s="410" t="s">
        <v>793</v>
      </c>
      <c r="E63" s="411" t="s">
        <v>858</v>
      </c>
      <c r="F63" s="461">
        <v>45</v>
      </c>
      <c r="G63" s="434">
        <v>625</v>
      </c>
      <c r="H63" s="433" t="s">
        <v>794</v>
      </c>
      <c r="I63" s="394" t="s">
        <v>795</v>
      </c>
    </row>
    <row r="64" spans="1:9" s="441" customFormat="1" ht="33" customHeight="1" x14ac:dyDescent="0.2">
      <c r="A64" s="382">
        <v>56</v>
      </c>
      <c r="B64" s="429" t="s">
        <v>560</v>
      </c>
      <c r="C64" s="439" t="s">
        <v>796</v>
      </c>
      <c r="D64" s="410" t="s">
        <v>797</v>
      </c>
      <c r="E64" s="411" t="s">
        <v>858</v>
      </c>
      <c r="F64" s="462">
        <v>192.1</v>
      </c>
      <c r="G64" s="436">
        <v>1250</v>
      </c>
      <c r="H64" s="435">
        <v>20001008890</v>
      </c>
      <c r="I64" s="435" t="s">
        <v>798</v>
      </c>
    </row>
    <row r="65" spans="1:9" s="441" customFormat="1" ht="33" customHeight="1" x14ac:dyDescent="0.2">
      <c r="A65" s="382">
        <v>57</v>
      </c>
      <c r="B65" s="429" t="s">
        <v>560</v>
      </c>
      <c r="C65" s="409" t="s">
        <v>799</v>
      </c>
      <c r="D65" s="410" t="s">
        <v>800</v>
      </c>
      <c r="E65" s="411" t="s">
        <v>858</v>
      </c>
      <c r="F65" s="462">
        <v>51</v>
      </c>
      <c r="G65" s="436">
        <v>437.5</v>
      </c>
      <c r="H65" s="440" t="s">
        <v>801</v>
      </c>
      <c r="I65" s="394" t="s">
        <v>802</v>
      </c>
    </row>
    <row r="66" spans="1:9" s="441" customFormat="1" ht="33" customHeight="1" x14ac:dyDescent="0.2">
      <c r="A66" s="382">
        <v>58</v>
      </c>
      <c r="B66" s="429" t="s">
        <v>560</v>
      </c>
      <c r="C66" s="430" t="s">
        <v>803</v>
      </c>
      <c r="D66" s="410" t="s">
        <v>804</v>
      </c>
      <c r="E66" s="411" t="s">
        <v>858</v>
      </c>
      <c r="F66" s="461">
        <v>94.8</v>
      </c>
      <c r="G66" s="434">
        <v>675</v>
      </c>
      <c r="H66" s="433" t="s">
        <v>860</v>
      </c>
      <c r="I66" s="431" t="s">
        <v>859</v>
      </c>
    </row>
    <row r="67" spans="1:9" s="441" customFormat="1" ht="33" customHeight="1" x14ac:dyDescent="0.2">
      <c r="A67" s="382">
        <v>59</v>
      </c>
      <c r="B67" s="429" t="s">
        <v>560</v>
      </c>
      <c r="C67" s="430" t="s">
        <v>805</v>
      </c>
      <c r="D67" s="410" t="s">
        <v>806</v>
      </c>
      <c r="E67" s="411" t="s">
        <v>858</v>
      </c>
      <c r="F67" s="461">
        <v>86.42</v>
      </c>
      <c r="G67" s="434">
        <v>662.5</v>
      </c>
      <c r="H67" s="433" t="s">
        <v>807</v>
      </c>
      <c r="I67" s="431" t="s">
        <v>808</v>
      </c>
    </row>
    <row r="68" spans="1:9" s="441" customFormat="1" ht="33" customHeight="1" x14ac:dyDescent="0.2">
      <c r="A68" s="382">
        <v>60</v>
      </c>
      <c r="B68" s="429" t="s">
        <v>560</v>
      </c>
      <c r="C68" s="430" t="s">
        <v>809</v>
      </c>
      <c r="D68" s="410" t="s">
        <v>810</v>
      </c>
      <c r="E68" s="411" t="s">
        <v>858</v>
      </c>
      <c r="F68" s="429">
        <v>30</v>
      </c>
      <c r="G68" s="415">
        <v>500</v>
      </c>
      <c r="H68" s="437" t="s">
        <v>811</v>
      </c>
      <c r="I68" s="410" t="s">
        <v>812</v>
      </c>
    </row>
    <row r="69" spans="1:9" s="441" customFormat="1" ht="33" customHeight="1" x14ac:dyDescent="0.2">
      <c r="A69" s="382">
        <v>61</v>
      </c>
      <c r="B69" s="429" t="s">
        <v>560</v>
      </c>
      <c r="C69" s="409" t="s">
        <v>813</v>
      </c>
      <c r="D69" s="410" t="s">
        <v>814</v>
      </c>
      <c r="E69" s="411" t="s">
        <v>858</v>
      </c>
      <c r="F69" s="429">
        <v>75</v>
      </c>
      <c r="G69" s="415">
        <v>600</v>
      </c>
      <c r="H69" s="442" t="s">
        <v>815</v>
      </c>
      <c r="I69" s="410" t="s">
        <v>816</v>
      </c>
    </row>
    <row r="70" spans="1:9" s="441" customFormat="1" ht="33" customHeight="1" x14ac:dyDescent="0.2">
      <c r="A70" s="382">
        <v>62</v>
      </c>
      <c r="B70" s="429" t="s">
        <v>560</v>
      </c>
      <c r="C70" s="430" t="s">
        <v>817</v>
      </c>
      <c r="D70" s="410" t="s">
        <v>861</v>
      </c>
      <c r="E70" s="411" t="s">
        <v>858</v>
      </c>
      <c r="F70" s="461">
        <v>128.78</v>
      </c>
      <c r="G70" s="432">
        <v>875</v>
      </c>
      <c r="H70" s="433" t="s">
        <v>818</v>
      </c>
      <c r="I70" s="431" t="s">
        <v>819</v>
      </c>
    </row>
    <row r="71" spans="1:9" s="441" customFormat="1" ht="33" customHeight="1" x14ac:dyDescent="0.3">
      <c r="A71" s="382">
        <v>63</v>
      </c>
      <c r="B71" s="429" t="s">
        <v>560</v>
      </c>
      <c r="C71" s="410" t="s">
        <v>820</v>
      </c>
      <c r="D71" s="410" t="s">
        <v>821</v>
      </c>
      <c r="E71" s="411" t="s">
        <v>858</v>
      </c>
      <c r="F71" s="429">
        <v>72</v>
      </c>
      <c r="G71" s="415">
        <v>437</v>
      </c>
      <c r="H71" s="415">
        <v>27001000275</v>
      </c>
      <c r="I71" s="443" t="s">
        <v>822</v>
      </c>
    </row>
    <row r="72" spans="1:9" s="441" customFormat="1" ht="33" customHeight="1" x14ac:dyDescent="0.2">
      <c r="A72" s="382">
        <v>64</v>
      </c>
      <c r="B72" s="429" t="s">
        <v>560</v>
      </c>
      <c r="C72" s="430" t="s">
        <v>823</v>
      </c>
      <c r="D72" s="410" t="s">
        <v>824</v>
      </c>
      <c r="E72" s="411" t="s">
        <v>858</v>
      </c>
      <c r="F72" s="461">
        <v>58</v>
      </c>
      <c r="G72" s="434">
        <v>875</v>
      </c>
      <c r="H72" s="433" t="s">
        <v>825</v>
      </c>
      <c r="I72" s="431" t="s">
        <v>826</v>
      </c>
    </row>
    <row r="73" spans="1:9" s="441" customFormat="1" ht="33" customHeight="1" x14ac:dyDescent="0.2">
      <c r="A73" s="382">
        <v>65</v>
      </c>
      <c r="B73" s="429" t="s">
        <v>560</v>
      </c>
      <c r="C73" s="430" t="s">
        <v>827</v>
      </c>
      <c r="D73" s="415" t="s">
        <v>828</v>
      </c>
      <c r="E73" s="411" t="s">
        <v>858</v>
      </c>
      <c r="F73" s="461">
        <v>75.48</v>
      </c>
      <c r="G73" s="434">
        <v>750</v>
      </c>
      <c r="H73" s="433" t="s">
        <v>829</v>
      </c>
      <c r="I73" s="431" t="s">
        <v>830</v>
      </c>
    </row>
    <row r="74" spans="1:9" s="441" customFormat="1" ht="33" customHeight="1" x14ac:dyDescent="0.2">
      <c r="A74" s="382">
        <v>66</v>
      </c>
      <c r="B74" s="429" t="s">
        <v>560</v>
      </c>
      <c r="C74" s="430" t="s">
        <v>831</v>
      </c>
      <c r="D74" s="410" t="s">
        <v>832</v>
      </c>
      <c r="E74" s="411" t="s">
        <v>858</v>
      </c>
      <c r="F74" s="461">
        <v>125</v>
      </c>
      <c r="G74" s="434">
        <v>812.5</v>
      </c>
      <c r="H74" s="433" t="s">
        <v>833</v>
      </c>
      <c r="I74" s="431" t="s">
        <v>834</v>
      </c>
    </row>
    <row r="75" spans="1:9" s="441" customFormat="1" ht="33" customHeight="1" x14ac:dyDescent="0.2">
      <c r="A75" s="382">
        <v>67</v>
      </c>
      <c r="B75" s="429" t="s">
        <v>560</v>
      </c>
      <c r="C75" s="430" t="s">
        <v>835</v>
      </c>
      <c r="D75" s="410" t="s">
        <v>836</v>
      </c>
      <c r="E75" s="411" t="s">
        <v>858</v>
      </c>
      <c r="F75" s="461">
        <v>65</v>
      </c>
      <c r="G75" s="434">
        <v>750</v>
      </c>
      <c r="H75" s="433" t="s">
        <v>837</v>
      </c>
      <c r="I75" s="431" t="s">
        <v>838</v>
      </c>
    </row>
    <row r="76" spans="1:9" s="441" customFormat="1" ht="33" customHeight="1" x14ac:dyDescent="0.2">
      <c r="A76" s="382">
        <v>68</v>
      </c>
      <c r="B76" s="429" t="s">
        <v>560</v>
      </c>
      <c r="C76" s="430" t="s">
        <v>839</v>
      </c>
      <c r="D76" s="410" t="s">
        <v>840</v>
      </c>
      <c r="E76" s="411" t="s">
        <v>858</v>
      </c>
      <c r="F76" s="461">
        <v>60</v>
      </c>
      <c r="G76" s="434">
        <v>750</v>
      </c>
      <c r="H76" s="433" t="s">
        <v>841</v>
      </c>
      <c r="I76" s="431" t="s">
        <v>842</v>
      </c>
    </row>
    <row r="77" spans="1:9" s="441" customFormat="1" ht="33" customHeight="1" x14ac:dyDescent="0.2">
      <c r="A77" s="382">
        <v>69</v>
      </c>
      <c r="B77" s="429" t="s">
        <v>560</v>
      </c>
      <c r="C77" s="430" t="s">
        <v>843</v>
      </c>
      <c r="D77" s="410" t="s">
        <v>844</v>
      </c>
      <c r="E77" s="411" t="s">
        <v>858</v>
      </c>
      <c r="F77" s="461">
        <v>278.5</v>
      </c>
      <c r="G77" s="434">
        <v>1500</v>
      </c>
      <c r="H77" s="433" t="s">
        <v>845</v>
      </c>
      <c r="I77" s="431" t="s">
        <v>846</v>
      </c>
    </row>
    <row r="78" spans="1:9" s="441" customFormat="1" ht="33" customHeight="1" x14ac:dyDescent="0.2">
      <c r="A78" s="382">
        <v>70</v>
      </c>
      <c r="B78" s="382" t="s">
        <v>560</v>
      </c>
      <c r="C78" s="445" t="s">
        <v>847</v>
      </c>
      <c r="D78" s="390" t="s">
        <v>848</v>
      </c>
      <c r="E78" s="411" t="s">
        <v>858</v>
      </c>
      <c r="F78" s="463">
        <v>147.5</v>
      </c>
      <c r="G78" s="432">
        <v>2050</v>
      </c>
      <c r="H78" s="447" t="s">
        <v>849</v>
      </c>
      <c r="I78" s="446" t="s">
        <v>850</v>
      </c>
    </row>
    <row r="79" spans="1:9" s="441" customFormat="1" ht="33" customHeight="1" x14ac:dyDescent="0.2">
      <c r="A79" s="382">
        <v>71</v>
      </c>
      <c r="B79" s="382" t="s">
        <v>560</v>
      </c>
      <c r="C79" s="445" t="s">
        <v>851</v>
      </c>
      <c r="D79" s="390" t="s">
        <v>852</v>
      </c>
      <c r="E79" s="411" t="s">
        <v>858</v>
      </c>
      <c r="F79" s="463">
        <v>35</v>
      </c>
      <c r="G79" s="432">
        <v>750</v>
      </c>
      <c r="H79" s="424" t="s">
        <v>853</v>
      </c>
      <c r="I79" s="385" t="s">
        <v>854</v>
      </c>
    </row>
    <row r="80" spans="1:9" ht="33" customHeight="1" x14ac:dyDescent="0.3">
      <c r="A80" s="382">
        <v>72</v>
      </c>
      <c r="B80" s="382" t="s">
        <v>560</v>
      </c>
      <c r="C80" s="310" t="s">
        <v>1524</v>
      </c>
      <c r="D80" s="310" t="s">
        <v>1522</v>
      </c>
      <c r="E80" s="310" t="s">
        <v>1521</v>
      </c>
      <c r="F80" s="421">
        <v>50.19</v>
      </c>
      <c r="G80" s="422">
        <v>375</v>
      </c>
      <c r="H80" s="423">
        <v>35001072630</v>
      </c>
      <c r="I80" s="361" t="s">
        <v>1523</v>
      </c>
    </row>
    <row r="81" spans="1:9" x14ac:dyDescent="0.3">
      <c r="A81" s="21"/>
      <c r="B81" s="21"/>
      <c r="C81" s="322" t="s">
        <v>96</v>
      </c>
      <c r="D81" s="21"/>
      <c r="E81" s="21"/>
      <c r="F81" s="19"/>
      <c r="G81" s="21"/>
      <c r="H81" s="21"/>
      <c r="I81" s="21"/>
    </row>
    <row r="82" spans="1:9" x14ac:dyDescent="0.3">
      <c r="A82" s="21"/>
      <c r="B82" s="21"/>
      <c r="C82" s="21"/>
      <c r="D82" s="600"/>
      <c r="E82" s="600"/>
      <c r="G82" s="180"/>
      <c r="H82" s="425"/>
    </row>
    <row r="83" spans="1:9" x14ac:dyDescent="0.3">
      <c r="C83" s="21"/>
      <c r="D83" s="596" t="s">
        <v>251</v>
      </c>
      <c r="E83" s="596"/>
      <c r="G83" s="597" t="s">
        <v>456</v>
      </c>
      <c r="H83" s="597"/>
    </row>
    <row r="84" spans="1:9" x14ac:dyDescent="0.3">
      <c r="C84" s="21"/>
      <c r="D84" s="21"/>
      <c r="E84" s="21"/>
      <c r="G84" s="598"/>
      <c r="H84" s="598"/>
    </row>
    <row r="85" spans="1:9" x14ac:dyDescent="0.3">
      <c r="C85" s="21"/>
      <c r="D85" s="599" t="s">
        <v>127</v>
      </c>
      <c r="E85" s="599"/>
      <c r="G85" s="598"/>
      <c r="H85" s="598"/>
    </row>
  </sheetData>
  <autoFilter ref="A8:I79"/>
  <mergeCells count="4">
    <mergeCell ref="D83:E83"/>
    <mergeCell ref="G83:H85"/>
    <mergeCell ref="D85:E85"/>
    <mergeCell ref="D82:E82"/>
  </mergeCells>
  <dataValidations count="1">
    <dataValidation type="list" allowBlank="1" showInputMessage="1" showErrorMessage="1" sqref="B9:B80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view="pageBreakPreview" zoomScale="80" zoomScaleNormal="100" zoomScaleSheetLayoutView="80" workbookViewId="0">
      <selection activeCell="G15" sqref="G14:G15"/>
    </sheetView>
  </sheetViews>
  <sheetFormatPr defaultRowHeight="12.75" x14ac:dyDescent="0.2"/>
  <cols>
    <col min="1" max="1" width="6.85546875" style="316" customWidth="1"/>
    <col min="2" max="2" width="14.85546875" style="316" customWidth="1"/>
    <col min="3" max="3" width="21.140625" style="316" customWidth="1"/>
    <col min="4" max="4" width="12.7109375" style="316" customWidth="1"/>
    <col min="5" max="5" width="18.7109375" style="316" bestFit="1" customWidth="1"/>
    <col min="6" max="6" width="13.42578125" style="316" bestFit="1" customWidth="1"/>
    <col min="7" max="7" width="15.28515625" style="316" customWidth="1"/>
    <col min="8" max="8" width="23.85546875" style="316" customWidth="1"/>
    <col min="9" max="9" width="12.140625" style="316" bestFit="1" customWidth="1"/>
    <col min="10" max="10" width="19" style="316" customWidth="1"/>
    <col min="11" max="11" width="17.7109375" style="316" customWidth="1"/>
    <col min="12" max="16384" width="9.140625" style="316"/>
  </cols>
  <sheetData>
    <row r="1" spans="1:12" s="181" customFormat="1" ht="15" x14ac:dyDescent="0.2">
      <c r="A1" s="175" t="s">
        <v>288</v>
      </c>
      <c r="B1" s="175"/>
      <c r="C1" s="175"/>
      <c r="D1" s="176"/>
      <c r="E1" s="176"/>
      <c r="F1" s="176"/>
      <c r="G1" s="176"/>
      <c r="H1" s="176"/>
      <c r="I1" s="176"/>
      <c r="J1" s="176"/>
      <c r="K1" s="305" t="s">
        <v>97</v>
      </c>
    </row>
    <row r="2" spans="1:12" s="181" customFormat="1" ht="15" x14ac:dyDescent="0.3">
      <c r="A2" s="137" t="s">
        <v>128</v>
      </c>
      <c r="B2" s="137"/>
      <c r="C2" s="137"/>
      <c r="D2" s="176"/>
      <c r="E2" s="176"/>
      <c r="F2" s="176"/>
      <c r="G2" s="176"/>
      <c r="H2" s="176"/>
      <c r="I2" s="176"/>
      <c r="J2" s="176"/>
      <c r="K2" s="302" t="str">
        <f>'ფორმა N1'!K2</f>
        <v>09/22/2020-10/12/2020</v>
      </c>
    </row>
    <row r="3" spans="1:12" s="181" customFormat="1" ht="15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31"/>
      <c r="L3" s="316"/>
    </row>
    <row r="4" spans="1:12" s="181" customFormat="1" ht="15" x14ac:dyDescent="0.3">
      <c r="A4" s="106" t="s">
        <v>257</v>
      </c>
      <c r="B4" s="106"/>
      <c r="C4" s="106"/>
      <c r="D4" s="106"/>
      <c r="E4" s="106"/>
      <c r="F4" s="311"/>
      <c r="G4" s="177"/>
      <c r="H4" s="176"/>
      <c r="I4" s="176"/>
      <c r="J4" s="176"/>
      <c r="K4" s="176"/>
    </row>
    <row r="5" spans="1:12" ht="15" x14ac:dyDescent="0.3">
      <c r="A5" s="312" t="str">
        <f>'ფორმა N1'!A5</f>
        <v>მპგ "ევროპული საქართველო-მოძრაობა თავისუფლებისთვის"</v>
      </c>
      <c r="B5" s="312"/>
      <c r="C5" s="312"/>
      <c r="D5" s="313"/>
      <c r="E5" s="313"/>
      <c r="F5" s="313"/>
      <c r="G5" s="314"/>
      <c r="H5" s="315"/>
      <c r="I5" s="315"/>
      <c r="J5" s="315"/>
      <c r="K5" s="314"/>
    </row>
    <row r="6" spans="1:12" s="181" customFormat="1" ht="13.5" x14ac:dyDescent="0.2">
      <c r="A6" s="132"/>
      <c r="B6" s="132"/>
      <c r="C6" s="132"/>
      <c r="D6" s="317"/>
      <c r="E6" s="317"/>
      <c r="F6" s="317"/>
      <c r="G6" s="176"/>
      <c r="H6" s="176"/>
      <c r="I6" s="176"/>
      <c r="J6" s="176"/>
      <c r="K6" s="176"/>
    </row>
    <row r="7" spans="1:12" s="181" customFormat="1" ht="60" x14ac:dyDescent="0.2">
      <c r="A7" s="318" t="s">
        <v>64</v>
      </c>
      <c r="B7" s="318" t="s">
        <v>449</v>
      </c>
      <c r="C7" s="318" t="s">
        <v>231</v>
      </c>
      <c r="D7" s="319" t="s">
        <v>228</v>
      </c>
      <c r="E7" s="319" t="s">
        <v>229</v>
      </c>
      <c r="F7" s="319" t="s">
        <v>322</v>
      </c>
      <c r="G7" s="319" t="s">
        <v>230</v>
      </c>
      <c r="H7" s="319" t="s">
        <v>457</v>
      </c>
      <c r="I7" s="319" t="s">
        <v>227</v>
      </c>
      <c r="J7" s="319" t="s">
        <v>454</v>
      </c>
      <c r="K7" s="319" t="s">
        <v>455</v>
      </c>
    </row>
    <row r="8" spans="1:12" s="181" customFormat="1" ht="15" x14ac:dyDescent="0.2">
      <c r="A8" s="318">
        <v>1</v>
      </c>
      <c r="B8" s="318">
        <v>2</v>
      </c>
      <c r="C8" s="318">
        <v>3</v>
      </c>
      <c r="D8" s="319">
        <v>4</v>
      </c>
      <c r="E8" s="318">
        <v>5</v>
      </c>
      <c r="F8" s="319">
        <v>6</v>
      </c>
      <c r="G8" s="318">
        <v>7</v>
      </c>
      <c r="H8" s="319">
        <v>8</v>
      </c>
      <c r="I8" s="318">
        <v>9</v>
      </c>
      <c r="J8" s="318">
        <v>10</v>
      </c>
      <c r="K8" s="319">
        <v>11</v>
      </c>
    </row>
    <row r="9" spans="1:12" s="181" customFormat="1" ht="37.5" customHeight="1" x14ac:dyDescent="0.2">
      <c r="A9" s="320">
        <v>1</v>
      </c>
      <c r="B9" s="320" t="s">
        <v>720</v>
      </c>
      <c r="C9" s="426" t="s">
        <v>721</v>
      </c>
      <c r="D9" s="426" t="s">
        <v>722</v>
      </c>
      <c r="E9" s="426" t="s">
        <v>723</v>
      </c>
      <c r="F9" s="426">
        <v>2007</v>
      </c>
      <c r="G9" s="426" t="s">
        <v>724</v>
      </c>
      <c r="H9" s="426">
        <v>12250</v>
      </c>
      <c r="I9" s="427">
        <v>42822</v>
      </c>
      <c r="J9" s="410"/>
      <c r="K9" s="321"/>
    </row>
    <row r="10" spans="1:12" s="181" customFormat="1" ht="15" x14ac:dyDescent="0.2">
      <c r="A10" s="320">
        <v>2</v>
      </c>
      <c r="B10" s="320"/>
      <c r="C10" s="320"/>
      <c r="D10" s="321"/>
      <c r="E10" s="321"/>
      <c r="F10" s="321"/>
      <c r="G10" s="321"/>
      <c r="H10" s="321"/>
      <c r="I10" s="321"/>
      <c r="J10" s="321"/>
      <c r="K10" s="321"/>
    </row>
    <row r="11" spans="1:12" s="181" customFormat="1" ht="15" x14ac:dyDescent="0.2">
      <c r="A11" s="320">
        <v>3</v>
      </c>
      <c r="B11" s="320"/>
      <c r="C11" s="320"/>
      <c r="D11" s="321"/>
      <c r="E11" s="321"/>
      <c r="F11" s="321"/>
      <c r="G11" s="321"/>
      <c r="H11" s="321"/>
      <c r="I11" s="321"/>
      <c r="J11" s="321"/>
      <c r="K11" s="321"/>
    </row>
    <row r="12" spans="1:12" s="181" customFormat="1" ht="15" x14ac:dyDescent="0.2">
      <c r="A12" s="320">
        <v>4</v>
      </c>
      <c r="B12" s="320"/>
      <c r="C12" s="320"/>
      <c r="D12" s="321"/>
      <c r="E12" s="321"/>
      <c r="F12" s="321"/>
      <c r="G12" s="321"/>
      <c r="H12" s="321"/>
      <c r="I12" s="321"/>
      <c r="J12" s="321"/>
      <c r="K12" s="321"/>
    </row>
    <row r="13" spans="1:12" s="181" customFormat="1" ht="15" x14ac:dyDescent="0.2">
      <c r="A13" s="320">
        <v>5</v>
      </c>
      <c r="B13" s="320"/>
      <c r="C13" s="320"/>
      <c r="D13" s="321"/>
      <c r="E13" s="321"/>
      <c r="F13" s="321"/>
      <c r="G13" s="321"/>
      <c r="H13" s="321"/>
      <c r="I13" s="321"/>
      <c r="J13" s="321"/>
      <c r="K13" s="321"/>
    </row>
    <row r="14" spans="1:12" s="181" customFormat="1" ht="15" x14ac:dyDescent="0.2">
      <c r="A14" s="320">
        <v>6</v>
      </c>
      <c r="B14" s="320"/>
      <c r="C14" s="320"/>
      <c r="D14" s="321"/>
      <c r="E14" s="321"/>
      <c r="F14" s="321"/>
      <c r="G14" s="321"/>
      <c r="H14" s="321"/>
      <c r="I14" s="321"/>
      <c r="J14" s="321"/>
      <c r="K14" s="321"/>
    </row>
    <row r="15" spans="1:12" s="181" customFormat="1" ht="15" x14ac:dyDescent="0.2">
      <c r="A15" s="320">
        <v>7</v>
      </c>
      <c r="B15" s="320"/>
      <c r="C15" s="320"/>
      <c r="D15" s="321"/>
      <c r="E15" s="321"/>
      <c r="F15" s="321"/>
      <c r="G15" s="321"/>
      <c r="H15" s="321"/>
      <c r="I15" s="321"/>
      <c r="J15" s="321"/>
      <c r="K15" s="321"/>
    </row>
    <row r="16" spans="1:12" s="181" customFormat="1" ht="15" x14ac:dyDescent="0.2">
      <c r="A16" s="320">
        <v>8</v>
      </c>
      <c r="B16" s="320"/>
      <c r="C16" s="320"/>
      <c r="D16" s="321"/>
      <c r="E16" s="321"/>
      <c r="F16" s="321"/>
      <c r="G16" s="321"/>
      <c r="H16" s="321"/>
      <c r="I16" s="321"/>
      <c r="J16" s="321"/>
      <c r="K16" s="321"/>
    </row>
    <row r="17" spans="1:11" s="181" customFormat="1" ht="15" x14ac:dyDescent="0.2">
      <c r="A17" s="320">
        <v>9</v>
      </c>
      <c r="B17" s="320"/>
      <c r="C17" s="320"/>
      <c r="D17" s="321"/>
      <c r="E17" s="321"/>
      <c r="F17" s="321"/>
      <c r="G17" s="321"/>
      <c r="H17" s="321"/>
      <c r="I17" s="321"/>
      <c r="J17" s="321"/>
      <c r="K17" s="321"/>
    </row>
    <row r="18" spans="1:11" s="181" customFormat="1" ht="15" x14ac:dyDescent="0.2">
      <c r="A18" s="320">
        <v>10</v>
      </c>
      <c r="B18" s="320"/>
      <c r="C18" s="320"/>
      <c r="D18" s="321"/>
      <c r="E18" s="321"/>
      <c r="F18" s="321"/>
      <c r="G18" s="321"/>
      <c r="H18" s="321"/>
      <c r="I18" s="321"/>
      <c r="J18" s="321"/>
      <c r="K18" s="321"/>
    </row>
    <row r="19" spans="1:11" s="181" customFormat="1" ht="15" x14ac:dyDescent="0.2">
      <c r="A19" s="320">
        <v>11</v>
      </c>
      <c r="B19" s="320"/>
      <c r="C19" s="320"/>
      <c r="D19" s="321"/>
      <c r="E19" s="321"/>
      <c r="F19" s="321"/>
      <c r="G19" s="321"/>
      <c r="H19" s="321"/>
      <c r="I19" s="321"/>
      <c r="J19" s="321"/>
      <c r="K19" s="321"/>
    </row>
    <row r="20" spans="1:11" s="181" customFormat="1" ht="15" x14ac:dyDescent="0.2">
      <c r="A20" s="320">
        <v>12</v>
      </c>
      <c r="B20" s="320"/>
      <c r="C20" s="320"/>
      <c r="D20" s="321"/>
      <c r="E20" s="321"/>
      <c r="F20" s="321"/>
      <c r="G20" s="321"/>
      <c r="H20" s="321"/>
      <c r="I20" s="321"/>
      <c r="J20" s="321"/>
      <c r="K20" s="321"/>
    </row>
    <row r="21" spans="1:11" s="181" customFormat="1" ht="15" x14ac:dyDescent="0.2">
      <c r="A21" s="320">
        <v>13</v>
      </c>
      <c r="B21" s="320"/>
      <c r="C21" s="320"/>
      <c r="D21" s="321"/>
      <c r="E21" s="321"/>
      <c r="F21" s="321"/>
      <c r="G21" s="321"/>
      <c r="H21" s="321"/>
      <c r="I21" s="321"/>
      <c r="J21" s="321"/>
      <c r="K21" s="321"/>
    </row>
    <row r="22" spans="1:11" s="181" customFormat="1" ht="15" x14ac:dyDescent="0.2">
      <c r="A22" s="320">
        <v>14</v>
      </c>
      <c r="B22" s="320"/>
      <c r="C22" s="320"/>
      <c r="D22" s="321"/>
      <c r="E22" s="321"/>
      <c r="F22" s="321"/>
      <c r="G22" s="321"/>
      <c r="H22" s="321"/>
      <c r="I22" s="321"/>
      <c r="J22" s="321"/>
      <c r="K22" s="321"/>
    </row>
    <row r="23" spans="1:11" s="181" customFormat="1" ht="15" x14ac:dyDescent="0.2">
      <c r="A23" s="320">
        <v>15</v>
      </c>
      <c r="B23" s="320"/>
      <c r="C23" s="320"/>
      <c r="D23" s="321"/>
      <c r="E23" s="321"/>
      <c r="F23" s="321"/>
      <c r="G23" s="321"/>
      <c r="H23" s="321"/>
      <c r="I23" s="321"/>
      <c r="J23" s="321"/>
      <c r="K23" s="321"/>
    </row>
    <row r="24" spans="1:11" s="181" customFormat="1" ht="15" x14ac:dyDescent="0.2">
      <c r="A24" s="320">
        <v>16</v>
      </c>
      <c r="B24" s="320"/>
      <c r="C24" s="320"/>
      <c r="D24" s="321"/>
      <c r="E24" s="321"/>
      <c r="F24" s="321"/>
      <c r="G24" s="321"/>
      <c r="H24" s="321"/>
      <c r="I24" s="321"/>
      <c r="J24" s="321"/>
      <c r="K24" s="321"/>
    </row>
    <row r="25" spans="1:11" s="181" customFormat="1" ht="15" x14ac:dyDescent="0.2">
      <c r="A25" s="320">
        <v>17</v>
      </c>
      <c r="B25" s="320"/>
      <c r="C25" s="320"/>
      <c r="D25" s="321"/>
      <c r="E25" s="321"/>
      <c r="F25" s="321"/>
      <c r="G25" s="321"/>
      <c r="H25" s="321"/>
      <c r="I25" s="321"/>
      <c r="J25" s="321"/>
      <c r="K25" s="321"/>
    </row>
    <row r="26" spans="1:11" s="181" customFormat="1" ht="15" x14ac:dyDescent="0.2">
      <c r="A26" s="320">
        <v>18</v>
      </c>
      <c r="B26" s="320"/>
      <c r="C26" s="320"/>
      <c r="D26" s="321"/>
      <c r="E26" s="321"/>
      <c r="F26" s="321"/>
      <c r="G26" s="321"/>
      <c r="H26" s="321"/>
      <c r="I26" s="321"/>
      <c r="J26" s="321"/>
      <c r="K26" s="321"/>
    </row>
    <row r="27" spans="1:11" s="181" customFormat="1" ht="15" x14ac:dyDescent="0.2">
      <c r="A27" s="320" t="s">
        <v>261</v>
      </c>
      <c r="B27" s="320"/>
      <c r="C27" s="320"/>
      <c r="D27" s="321"/>
      <c r="E27" s="321"/>
      <c r="F27" s="321"/>
      <c r="G27" s="321"/>
      <c r="H27" s="321"/>
      <c r="I27" s="321"/>
      <c r="J27" s="321"/>
      <c r="K27" s="321"/>
    </row>
    <row r="28" spans="1:11" x14ac:dyDescent="0.2">
      <c r="A28" s="323"/>
      <c r="B28" s="323"/>
      <c r="C28" s="323"/>
      <c r="D28" s="323"/>
      <c r="E28" s="323"/>
      <c r="F28" s="323"/>
      <c r="G28" s="323"/>
      <c r="H28" s="323"/>
      <c r="I28" s="323"/>
      <c r="J28" s="323"/>
      <c r="K28" s="323"/>
    </row>
    <row r="29" spans="1:11" x14ac:dyDescent="0.2">
      <c r="A29" s="323"/>
      <c r="B29" s="323"/>
      <c r="C29" s="323"/>
      <c r="D29" s="323"/>
      <c r="E29" s="323"/>
      <c r="F29" s="323"/>
      <c r="G29" s="323"/>
      <c r="H29" s="323"/>
      <c r="I29" s="323"/>
      <c r="J29" s="323"/>
      <c r="K29" s="323"/>
    </row>
    <row r="30" spans="1:11" x14ac:dyDescent="0.2">
      <c r="A30" s="324"/>
      <c r="B30" s="324"/>
      <c r="C30" s="324"/>
      <c r="D30" s="323"/>
      <c r="E30" s="323"/>
      <c r="F30" s="323"/>
      <c r="G30" s="323"/>
      <c r="H30" s="323"/>
      <c r="I30" s="323"/>
      <c r="J30" s="323"/>
      <c r="K30" s="323"/>
    </row>
    <row r="31" spans="1:11" ht="15" x14ac:dyDescent="0.3">
      <c r="A31" s="325"/>
      <c r="B31" s="325"/>
      <c r="C31" s="325"/>
      <c r="D31" s="326" t="s">
        <v>96</v>
      </c>
      <c r="E31" s="325"/>
      <c r="F31" s="325"/>
      <c r="G31" s="327"/>
      <c r="H31" s="325"/>
      <c r="I31" s="325"/>
      <c r="J31" s="325"/>
      <c r="K31" s="325"/>
    </row>
    <row r="32" spans="1:11" ht="15" x14ac:dyDescent="0.3">
      <c r="A32" s="325"/>
      <c r="B32" s="325"/>
      <c r="C32" s="325"/>
      <c r="D32" s="325"/>
      <c r="E32" s="328"/>
      <c r="F32" s="325"/>
      <c r="H32" s="328"/>
      <c r="I32" s="328"/>
      <c r="J32" s="329"/>
    </row>
    <row r="33" spans="4:9" ht="15" x14ac:dyDescent="0.3">
      <c r="D33" s="325"/>
      <c r="E33" s="330" t="s">
        <v>251</v>
      </c>
      <c r="F33" s="325"/>
      <c r="H33" s="331" t="s">
        <v>256</v>
      </c>
      <c r="I33" s="331"/>
    </row>
    <row r="34" spans="4:9" ht="15" x14ac:dyDescent="0.3">
      <c r="D34" s="325"/>
      <c r="E34" s="332" t="s">
        <v>127</v>
      </c>
      <c r="F34" s="325"/>
      <c r="H34" s="325" t="s">
        <v>252</v>
      </c>
      <c r="I34" s="325"/>
    </row>
    <row r="35" spans="4:9" ht="15" x14ac:dyDescent="0.3">
      <c r="D35" s="325"/>
      <c r="E35" s="33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5"/>
  <sheetViews>
    <sheetView view="pageBreakPreview" zoomScale="80" zoomScaleNormal="100" zoomScaleSheetLayoutView="80" workbookViewId="0">
      <selection activeCell="P25" sqref="P25"/>
    </sheetView>
  </sheetViews>
  <sheetFormatPr defaultRowHeight="12.75" x14ac:dyDescent="0.2"/>
  <cols>
    <col min="1" max="1" width="11.7109375" style="167" customWidth="1"/>
    <col min="2" max="2" width="21.5703125" style="167" customWidth="1"/>
    <col min="3" max="3" width="19.140625" style="167" customWidth="1"/>
    <col min="4" max="4" width="23.7109375" style="167" customWidth="1"/>
    <col min="5" max="6" width="16.5703125" style="167" bestFit="1" customWidth="1"/>
    <col min="7" max="7" width="17" style="167" customWidth="1"/>
    <col min="8" max="8" width="19" style="167" customWidth="1"/>
    <col min="9" max="9" width="24.42578125" style="167" customWidth="1"/>
    <col min="10" max="16384" width="9.140625" style="167"/>
  </cols>
  <sheetData>
    <row r="1" spans="1:13" customFormat="1" ht="15" x14ac:dyDescent="0.2">
      <c r="A1" s="127" t="s">
        <v>394</v>
      </c>
      <c r="B1" s="128"/>
      <c r="C1" s="128"/>
      <c r="D1" s="128"/>
      <c r="E1" s="128"/>
      <c r="F1" s="128"/>
      <c r="G1" s="128"/>
      <c r="H1" s="134"/>
      <c r="I1" s="70" t="s">
        <v>97</v>
      </c>
    </row>
    <row r="2" spans="1:13" customFormat="1" ht="15" x14ac:dyDescent="0.3">
      <c r="A2" s="97" t="s">
        <v>128</v>
      </c>
      <c r="B2" s="128"/>
      <c r="C2" s="128"/>
      <c r="D2" s="128"/>
      <c r="E2" s="128"/>
      <c r="F2" s="128"/>
      <c r="G2" s="128"/>
      <c r="H2" s="134"/>
      <c r="I2" s="186" t="str">
        <f>'ფორმა N1'!K2</f>
        <v>09/22/2020-10/12/2020</v>
      </c>
    </row>
    <row r="3" spans="1:13" customFormat="1" ht="15" x14ac:dyDescent="0.2">
      <c r="A3" s="128"/>
      <c r="B3" s="128"/>
      <c r="C3" s="128"/>
      <c r="D3" s="128"/>
      <c r="E3" s="128"/>
      <c r="F3" s="128"/>
      <c r="G3" s="128"/>
      <c r="H3" s="131"/>
      <c r="I3" s="131"/>
      <c r="M3" s="167"/>
    </row>
    <row r="4" spans="1:13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128"/>
      <c r="E4" s="128"/>
      <c r="F4" s="128"/>
      <c r="G4" s="128"/>
      <c r="H4" s="128"/>
      <c r="I4" s="135"/>
    </row>
    <row r="5" spans="1:13" ht="15" x14ac:dyDescent="0.3">
      <c r="A5" s="187" t="str">
        <f>'ფორმა N1'!A5</f>
        <v>მპგ "ევროპული საქართველო-მოძრაობა თავისუფლებისთვის"</v>
      </c>
      <c r="B5" s="72"/>
      <c r="C5" s="72"/>
      <c r="D5" s="189"/>
      <c r="E5" s="189"/>
      <c r="F5" s="189"/>
      <c r="G5" s="189"/>
      <c r="H5" s="189"/>
      <c r="I5" s="188"/>
    </row>
    <row r="6" spans="1:13" customFormat="1" ht="13.5" x14ac:dyDescent="0.2">
      <c r="A6" s="132"/>
      <c r="B6" s="133"/>
      <c r="C6" s="133"/>
      <c r="D6" s="128"/>
      <c r="E6" s="128"/>
      <c r="F6" s="128"/>
      <c r="G6" s="128"/>
      <c r="H6" s="128"/>
      <c r="I6" s="128"/>
    </row>
    <row r="7" spans="1:13" customFormat="1" ht="75" x14ac:dyDescent="0.2">
      <c r="A7" s="136" t="s">
        <v>64</v>
      </c>
      <c r="B7" s="126" t="s">
        <v>347</v>
      </c>
      <c r="C7" s="126" t="s">
        <v>348</v>
      </c>
      <c r="D7" s="126" t="s">
        <v>353</v>
      </c>
      <c r="E7" s="126" t="s">
        <v>354</v>
      </c>
      <c r="F7" s="126" t="s">
        <v>349</v>
      </c>
      <c r="G7" s="126" t="s">
        <v>350</v>
      </c>
      <c r="H7" s="126" t="s">
        <v>360</v>
      </c>
      <c r="I7" s="126" t="s">
        <v>351</v>
      </c>
    </row>
    <row r="8" spans="1:13" customFormat="1" ht="15" x14ac:dyDescent="0.2">
      <c r="A8" s="124">
        <v>1</v>
      </c>
      <c r="B8" s="124">
        <v>2</v>
      </c>
      <c r="C8" s="126">
        <v>3</v>
      </c>
      <c r="D8" s="124">
        <v>6</v>
      </c>
      <c r="E8" s="126">
        <v>7</v>
      </c>
      <c r="F8" s="124">
        <v>8</v>
      </c>
      <c r="G8" s="124">
        <v>9</v>
      </c>
      <c r="H8" s="124">
        <v>10</v>
      </c>
      <c r="I8" s="126">
        <v>11</v>
      </c>
    </row>
    <row r="9" spans="1:13" customFormat="1" ht="68.25" customHeight="1" x14ac:dyDescent="0.2">
      <c r="A9" s="59">
        <v>1</v>
      </c>
      <c r="B9" s="26" t="s">
        <v>1498</v>
      </c>
      <c r="C9" s="26" t="s">
        <v>1499</v>
      </c>
      <c r="D9" s="26" t="s">
        <v>1491</v>
      </c>
      <c r="E9" s="371" t="s">
        <v>1488</v>
      </c>
      <c r="F9" s="185" t="s">
        <v>1489</v>
      </c>
      <c r="G9" s="185" t="s">
        <v>1490</v>
      </c>
      <c r="H9" s="185"/>
      <c r="I9" s="537"/>
    </row>
    <row r="10" spans="1:13" customFormat="1" ht="15" x14ac:dyDescent="0.2">
      <c r="A10" s="59">
        <v>2</v>
      </c>
      <c r="B10" s="26"/>
      <c r="C10" s="26"/>
      <c r="D10" s="26"/>
      <c r="E10" s="26"/>
      <c r="F10" s="185"/>
      <c r="G10" s="185"/>
      <c r="H10" s="185"/>
      <c r="I10" s="26"/>
    </row>
    <row r="11" spans="1:13" customFormat="1" ht="15" x14ac:dyDescent="0.2">
      <c r="A11" s="59">
        <v>3</v>
      </c>
      <c r="B11" s="26"/>
      <c r="C11" s="26"/>
      <c r="D11" s="26"/>
      <c r="E11" s="26"/>
      <c r="F11" s="185"/>
      <c r="G11" s="185"/>
      <c r="H11" s="185"/>
      <c r="I11" s="26"/>
    </row>
    <row r="12" spans="1:13" customFormat="1" ht="15" x14ac:dyDescent="0.2">
      <c r="A12" s="59">
        <v>4</v>
      </c>
      <c r="B12" s="26"/>
      <c r="C12" s="26"/>
      <c r="D12" s="26"/>
      <c r="E12" s="26"/>
      <c r="F12" s="185"/>
      <c r="G12" s="185"/>
      <c r="H12" s="185"/>
      <c r="I12" s="26"/>
    </row>
    <row r="13" spans="1:13" customFormat="1" ht="15" x14ac:dyDescent="0.2">
      <c r="A13" s="59">
        <v>5</v>
      </c>
      <c r="B13" s="26"/>
      <c r="C13" s="26"/>
      <c r="D13" s="26"/>
      <c r="E13" s="26"/>
      <c r="F13" s="185"/>
      <c r="G13" s="185"/>
      <c r="H13" s="185"/>
      <c r="I13" s="26"/>
    </row>
    <row r="14" spans="1:13" customFormat="1" ht="15" x14ac:dyDescent="0.2">
      <c r="A14" s="59">
        <v>6</v>
      </c>
      <c r="B14" s="26"/>
      <c r="C14" s="26"/>
      <c r="D14" s="26"/>
      <c r="E14" s="26"/>
      <c r="F14" s="185"/>
      <c r="G14" s="185"/>
      <c r="H14" s="185"/>
      <c r="I14" s="26"/>
    </row>
    <row r="15" spans="1:13" customFormat="1" ht="15" x14ac:dyDescent="0.2">
      <c r="A15" s="59">
        <v>7</v>
      </c>
      <c r="B15" s="26"/>
      <c r="C15" s="26"/>
      <c r="D15" s="26"/>
      <c r="E15" s="26"/>
      <c r="F15" s="185"/>
      <c r="G15" s="185"/>
      <c r="H15" s="185"/>
      <c r="I15" s="26"/>
    </row>
    <row r="16" spans="1:13" customFormat="1" ht="15" x14ac:dyDescent="0.2">
      <c r="A16" s="59">
        <v>8</v>
      </c>
      <c r="B16" s="26"/>
      <c r="C16" s="26"/>
      <c r="D16" s="26"/>
      <c r="E16" s="26"/>
      <c r="F16" s="185"/>
      <c r="G16" s="185"/>
      <c r="H16" s="185"/>
      <c r="I16" s="26"/>
    </row>
    <row r="17" spans="1:9" customFormat="1" ht="15" x14ac:dyDescent="0.2">
      <c r="A17" s="59">
        <v>9</v>
      </c>
      <c r="B17" s="26"/>
      <c r="C17" s="26"/>
      <c r="D17" s="26"/>
      <c r="E17" s="26"/>
      <c r="F17" s="185"/>
      <c r="G17" s="185"/>
      <c r="H17" s="185"/>
      <c r="I17" s="26"/>
    </row>
    <row r="18" spans="1:9" customFormat="1" ht="15" x14ac:dyDescent="0.2">
      <c r="A18" s="59">
        <v>10</v>
      </c>
      <c r="B18" s="26"/>
      <c r="C18" s="26"/>
      <c r="D18" s="26"/>
      <c r="E18" s="26"/>
      <c r="F18" s="185"/>
      <c r="G18" s="185"/>
      <c r="H18" s="185"/>
      <c r="I18" s="26"/>
    </row>
    <row r="19" spans="1:9" customFormat="1" ht="15" x14ac:dyDescent="0.2">
      <c r="A19" s="59">
        <v>11</v>
      </c>
      <c r="B19" s="26"/>
      <c r="C19" s="26"/>
      <c r="D19" s="26"/>
      <c r="E19" s="26"/>
      <c r="F19" s="185"/>
      <c r="G19" s="185"/>
      <c r="H19" s="185"/>
      <c r="I19" s="26"/>
    </row>
    <row r="20" spans="1:9" customFormat="1" ht="15" x14ac:dyDescent="0.2">
      <c r="A20" s="59">
        <v>12</v>
      </c>
      <c r="B20" s="26"/>
      <c r="C20" s="26"/>
      <c r="D20" s="26"/>
      <c r="E20" s="26"/>
      <c r="F20" s="185"/>
      <c r="G20" s="185"/>
      <c r="H20" s="185"/>
      <c r="I20" s="26"/>
    </row>
    <row r="21" spans="1:9" customFormat="1" ht="15" x14ac:dyDescent="0.2">
      <c r="A21" s="59">
        <v>13</v>
      </c>
      <c r="B21" s="26"/>
      <c r="C21" s="26"/>
      <c r="D21" s="26"/>
      <c r="E21" s="26"/>
      <c r="F21" s="185"/>
      <c r="G21" s="185"/>
      <c r="H21" s="185"/>
      <c r="I21" s="26"/>
    </row>
    <row r="22" spans="1:9" customFormat="1" ht="15" x14ac:dyDescent="0.2">
      <c r="A22" s="59">
        <v>14</v>
      </c>
      <c r="B22" s="26"/>
      <c r="C22" s="26"/>
      <c r="D22" s="26"/>
      <c r="E22" s="26"/>
      <c r="F22" s="185"/>
      <c r="G22" s="185"/>
      <c r="H22" s="185"/>
      <c r="I22" s="26"/>
    </row>
    <row r="23" spans="1:9" customFormat="1" ht="15" x14ac:dyDescent="0.2">
      <c r="A23" s="59">
        <v>15</v>
      </c>
      <c r="B23" s="26"/>
      <c r="C23" s="26"/>
      <c r="D23" s="26"/>
      <c r="E23" s="26"/>
      <c r="F23" s="185"/>
      <c r="G23" s="185"/>
      <c r="H23" s="185"/>
      <c r="I23" s="26"/>
    </row>
    <row r="24" spans="1:9" customFormat="1" ht="15" x14ac:dyDescent="0.2">
      <c r="A24" s="59">
        <v>16</v>
      </c>
      <c r="B24" s="26"/>
      <c r="C24" s="26"/>
      <c r="D24" s="26"/>
      <c r="E24" s="26"/>
      <c r="F24" s="185"/>
      <c r="G24" s="185"/>
      <c r="H24" s="185"/>
      <c r="I24" s="26"/>
    </row>
    <row r="25" spans="1:9" customFormat="1" ht="15" x14ac:dyDescent="0.2">
      <c r="A25" s="59">
        <v>17</v>
      </c>
      <c r="B25" s="26"/>
      <c r="C25" s="26"/>
      <c r="D25" s="26"/>
      <c r="E25" s="26"/>
      <c r="F25" s="185"/>
      <c r="G25" s="185"/>
      <c r="H25" s="185"/>
      <c r="I25" s="26"/>
    </row>
    <row r="26" spans="1:9" customFormat="1" ht="15" x14ac:dyDescent="0.2">
      <c r="A26" s="59">
        <v>18</v>
      </c>
      <c r="B26" s="26"/>
      <c r="C26" s="26"/>
      <c r="D26" s="26"/>
      <c r="E26" s="26"/>
      <c r="F26" s="185"/>
      <c r="G26" s="185"/>
      <c r="H26" s="185"/>
      <c r="I26" s="26"/>
    </row>
    <row r="27" spans="1:9" customFormat="1" ht="15" x14ac:dyDescent="0.2">
      <c r="A27" s="59" t="s">
        <v>261</v>
      </c>
      <c r="B27" s="26"/>
      <c r="C27" s="26"/>
      <c r="D27" s="26"/>
      <c r="E27" s="26"/>
      <c r="F27" s="185"/>
      <c r="G27" s="185"/>
      <c r="H27" s="185"/>
      <c r="I27" s="26"/>
    </row>
    <row r="28" spans="1:9" x14ac:dyDescent="0.2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 x14ac:dyDescent="0.2">
      <c r="A29" s="190"/>
      <c r="B29" s="190"/>
      <c r="C29" s="190"/>
      <c r="D29" s="190"/>
      <c r="E29" s="190"/>
      <c r="F29" s="190"/>
      <c r="G29" s="190"/>
      <c r="H29" s="190"/>
      <c r="I29" s="190"/>
    </row>
    <row r="30" spans="1:9" x14ac:dyDescent="0.2">
      <c r="A30" s="191"/>
      <c r="B30" s="190"/>
      <c r="C30" s="190"/>
      <c r="D30" s="190"/>
      <c r="E30" s="190"/>
      <c r="F30" s="190"/>
      <c r="G30" s="190"/>
      <c r="H30" s="190"/>
      <c r="I30" s="190"/>
    </row>
    <row r="31" spans="1:9" ht="15" x14ac:dyDescent="0.3">
      <c r="A31" s="166"/>
      <c r="B31" s="168" t="s">
        <v>96</v>
      </c>
      <c r="C31" s="166"/>
      <c r="D31" s="166"/>
      <c r="E31" s="169"/>
      <c r="F31" s="166"/>
      <c r="G31" s="166"/>
      <c r="H31" s="166"/>
      <c r="I31" s="166"/>
    </row>
    <row r="32" spans="1:9" ht="15" x14ac:dyDescent="0.3">
      <c r="A32" s="166"/>
      <c r="B32" s="166"/>
      <c r="C32" s="170"/>
      <c r="D32" s="166"/>
      <c r="F32" s="170"/>
      <c r="G32" s="195"/>
    </row>
    <row r="33" spans="2:6" ht="15" x14ac:dyDescent="0.3">
      <c r="B33" s="166"/>
      <c r="C33" s="172" t="s">
        <v>251</v>
      </c>
      <c r="D33" s="166"/>
      <c r="F33" s="173" t="s">
        <v>256</v>
      </c>
    </row>
    <row r="34" spans="2:6" ht="15" x14ac:dyDescent="0.3">
      <c r="B34" s="166"/>
      <c r="C34" s="174" t="s">
        <v>127</v>
      </c>
      <c r="D34" s="166"/>
      <c r="F34" s="166" t="s">
        <v>252</v>
      </c>
    </row>
    <row r="35" spans="2:6" ht="15" x14ac:dyDescent="0.3">
      <c r="B35" s="166"/>
      <c r="C35" s="174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1"/>
  <sheetViews>
    <sheetView view="pageBreakPreview" topLeftCell="A7" zoomScale="80" zoomScaleNormal="100" zoomScaleSheetLayoutView="80" workbookViewId="0">
      <selection activeCell="H17" sqref="H17"/>
    </sheetView>
  </sheetViews>
  <sheetFormatPr defaultRowHeight="15" x14ac:dyDescent="0.3"/>
  <cols>
    <col min="1" max="1" width="10" style="166" customWidth="1"/>
    <col min="2" max="2" width="20.28515625" style="166" customWidth="1"/>
    <col min="3" max="3" width="30" style="166" customWidth="1"/>
    <col min="4" max="4" width="29" style="166" customWidth="1"/>
    <col min="5" max="5" width="22.5703125" style="166" customWidth="1"/>
    <col min="6" max="6" width="20" style="166" customWidth="1"/>
    <col min="7" max="7" width="29.28515625" style="166" customWidth="1"/>
    <col min="8" max="8" width="27.140625" style="166" customWidth="1"/>
    <col min="9" max="9" width="26.42578125" style="166" customWidth="1"/>
    <col min="10" max="10" width="0.5703125" style="166" customWidth="1"/>
    <col min="11" max="16384" width="9.140625" style="166"/>
  </cols>
  <sheetData>
    <row r="1" spans="1:10" x14ac:dyDescent="0.3">
      <c r="A1" s="66" t="s">
        <v>361</v>
      </c>
      <c r="B1" s="68"/>
      <c r="C1" s="68"/>
      <c r="D1" s="68"/>
      <c r="E1" s="68"/>
      <c r="F1" s="68"/>
      <c r="G1" s="68"/>
      <c r="H1" s="68"/>
      <c r="I1" s="145" t="s">
        <v>186</v>
      </c>
      <c r="J1" s="146"/>
    </row>
    <row r="2" spans="1:10" x14ac:dyDescent="0.3">
      <c r="A2" s="68" t="s">
        <v>128</v>
      </c>
      <c r="B2" s="68"/>
      <c r="C2" s="68"/>
      <c r="D2" s="68"/>
      <c r="E2" s="68"/>
      <c r="F2" s="68"/>
      <c r="G2" s="68"/>
      <c r="H2" s="68"/>
      <c r="I2" s="147" t="str">
        <f>'ფორმა N1'!K2</f>
        <v>09/22/2020-10/12/2020</v>
      </c>
      <c r="J2" s="146"/>
    </row>
    <row r="3" spans="1:10" x14ac:dyDescent="0.3">
      <c r="A3" s="68"/>
      <c r="B3" s="68"/>
      <c r="C3" s="68"/>
      <c r="D3" s="68"/>
      <c r="E3" s="68"/>
      <c r="F3" s="68"/>
      <c r="G3" s="68"/>
      <c r="H3" s="68"/>
      <c r="I3" s="94"/>
      <c r="J3" s="146"/>
    </row>
    <row r="4" spans="1:10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68"/>
      <c r="I4" s="68"/>
      <c r="J4" s="96"/>
    </row>
    <row r="5" spans="1:10" x14ac:dyDescent="0.3">
      <c r="A5" s="187" t="str">
        <f>'ფორმა N1'!A5</f>
        <v>მპგ "ევროპული საქართველო-მოძრაობა თავისუფლებისთვის"</v>
      </c>
      <c r="B5" s="187"/>
      <c r="C5" s="187"/>
      <c r="D5" s="187"/>
      <c r="E5" s="187"/>
      <c r="F5" s="187"/>
      <c r="G5" s="187"/>
      <c r="H5" s="187"/>
      <c r="I5" s="187"/>
      <c r="J5" s="173"/>
    </row>
    <row r="6" spans="1:10" x14ac:dyDescent="0.3">
      <c r="A6" s="69"/>
      <c r="B6" s="68"/>
      <c r="C6" s="68"/>
      <c r="D6" s="68"/>
      <c r="E6" s="68"/>
      <c r="F6" s="68"/>
      <c r="G6" s="68"/>
      <c r="H6" s="68"/>
      <c r="I6" s="68"/>
      <c r="J6" s="96"/>
    </row>
    <row r="7" spans="1:10" x14ac:dyDescent="0.3">
      <c r="A7" s="68"/>
      <c r="B7" s="68"/>
      <c r="C7" s="68"/>
      <c r="D7" s="68"/>
      <c r="E7" s="68"/>
      <c r="F7" s="68"/>
      <c r="G7" s="68"/>
      <c r="H7" s="68"/>
      <c r="I7" s="68"/>
      <c r="J7" s="97"/>
    </row>
    <row r="8" spans="1:10" ht="63.75" customHeight="1" x14ac:dyDescent="0.3">
      <c r="A8" s="148" t="s">
        <v>64</v>
      </c>
      <c r="B8" s="295" t="s">
        <v>344</v>
      </c>
      <c r="C8" s="296" t="s">
        <v>380</v>
      </c>
      <c r="D8" s="296" t="s">
        <v>381</v>
      </c>
      <c r="E8" s="296" t="s">
        <v>345</v>
      </c>
      <c r="F8" s="296" t="s">
        <v>357</v>
      </c>
      <c r="G8" s="296" t="s">
        <v>358</v>
      </c>
      <c r="H8" s="296" t="s">
        <v>382</v>
      </c>
      <c r="I8" s="149" t="s">
        <v>359</v>
      </c>
      <c r="J8" s="97"/>
    </row>
    <row r="9" spans="1:10" ht="17.25" customHeight="1" x14ac:dyDescent="0.3">
      <c r="A9" s="151">
        <v>1</v>
      </c>
      <c r="B9" s="178" t="s">
        <v>862</v>
      </c>
      <c r="C9" s="156" t="s">
        <v>1494</v>
      </c>
      <c r="D9" s="156">
        <v>203836233</v>
      </c>
      <c r="E9" s="155" t="s">
        <v>1493</v>
      </c>
      <c r="F9" s="155"/>
      <c r="G9" s="155"/>
      <c r="H9" s="155"/>
      <c r="I9" s="155">
        <v>4.8</v>
      </c>
      <c r="J9" s="97"/>
    </row>
    <row r="10" spans="1:10" ht="17.25" customHeight="1" x14ac:dyDescent="0.3">
      <c r="A10" s="151">
        <v>2</v>
      </c>
      <c r="B10" s="178" t="s">
        <v>871</v>
      </c>
      <c r="C10" s="156" t="s">
        <v>1492</v>
      </c>
      <c r="D10" s="156">
        <v>204566978</v>
      </c>
      <c r="E10" s="155" t="s">
        <v>1493</v>
      </c>
      <c r="F10" s="155"/>
      <c r="G10" s="155"/>
      <c r="H10" s="155"/>
      <c r="I10" s="155">
        <v>4839.37</v>
      </c>
      <c r="J10" s="97"/>
    </row>
    <row r="11" spans="1:10" ht="17.25" customHeight="1" x14ac:dyDescent="0.3">
      <c r="A11" s="151">
        <v>3</v>
      </c>
      <c r="B11" s="178" t="s">
        <v>871</v>
      </c>
      <c r="C11" s="156" t="s">
        <v>1495</v>
      </c>
      <c r="D11" s="156">
        <v>200179145</v>
      </c>
      <c r="E11" s="155" t="s">
        <v>1493</v>
      </c>
      <c r="F11" s="155"/>
      <c r="G11" s="155"/>
      <c r="H11" s="155"/>
      <c r="I11" s="155">
        <v>1720</v>
      </c>
      <c r="J11" s="97"/>
    </row>
    <row r="12" spans="1:10" ht="17.25" customHeight="1" x14ac:dyDescent="0.3">
      <c r="A12" s="151">
        <v>4</v>
      </c>
      <c r="B12" s="178" t="s">
        <v>871</v>
      </c>
      <c r="C12" s="156" t="s">
        <v>1496</v>
      </c>
      <c r="D12" s="156">
        <v>249271167</v>
      </c>
      <c r="E12" s="155" t="s">
        <v>1493</v>
      </c>
      <c r="F12" s="155"/>
      <c r="G12" s="155"/>
      <c r="H12" s="155"/>
      <c r="I12" s="155">
        <v>2100</v>
      </c>
      <c r="J12" s="97"/>
    </row>
    <row r="13" spans="1:10" s="27" customFormat="1" ht="17.25" customHeight="1" x14ac:dyDescent="0.3">
      <c r="A13" s="151">
        <v>5</v>
      </c>
      <c r="B13" s="545"/>
      <c r="C13" s="424"/>
      <c r="D13" s="363"/>
      <c r="E13" s="155"/>
      <c r="F13" s="546"/>
      <c r="G13" s="546"/>
      <c r="H13" s="546"/>
      <c r="I13" s="546"/>
    </row>
    <row r="14" spans="1:10" s="27" customFormat="1" ht="17.25" customHeight="1" x14ac:dyDescent="0.3">
      <c r="A14" s="151">
        <v>6</v>
      </c>
      <c r="B14" s="545"/>
      <c r="C14" s="424"/>
      <c r="D14" s="363"/>
      <c r="E14" s="155"/>
      <c r="F14" s="546"/>
      <c r="G14" s="546"/>
      <c r="H14" s="546"/>
      <c r="I14" s="546"/>
    </row>
    <row r="15" spans="1:10" s="27" customFormat="1" ht="17.25" customHeight="1" x14ac:dyDescent="0.3">
      <c r="A15" s="151">
        <v>7</v>
      </c>
      <c r="B15" s="545"/>
      <c r="C15" s="424"/>
      <c r="D15" s="363"/>
      <c r="E15" s="155"/>
      <c r="F15" s="546"/>
      <c r="G15" s="546"/>
      <c r="H15" s="546"/>
      <c r="I15" s="546"/>
    </row>
    <row r="16" spans="1:10" s="27" customFormat="1" ht="17.25" customHeight="1" x14ac:dyDescent="0.3">
      <c r="A16" s="151">
        <v>8</v>
      </c>
      <c r="B16" s="545"/>
      <c r="C16" s="424"/>
      <c r="D16" s="363"/>
      <c r="E16" s="155"/>
      <c r="F16" s="546"/>
      <c r="G16" s="546"/>
      <c r="H16" s="546"/>
      <c r="I16" s="546"/>
    </row>
    <row r="17" spans="1:10" s="27" customFormat="1" ht="17.25" customHeight="1" x14ac:dyDescent="0.3">
      <c r="A17" s="151">
        <v>9</v>
      </c>
      <c r="B17" s="545"/>
      <c r="C17" s="156"/>
      <c r="D17" s="156"/>
      <c r="E17" s="155"/>
      <c r="F17" s="155"/>
      <c r="G17" s="155"/>
      <c r="H17" s="155"/>
      <c r="I17" s="155"/>
    </row>
    <row r="18" spans="1:10" ht="17.25" customHeight="1" x14ac:dyDescent="0.3">
      <c r="A18" s="151">
        <v>10</v>
      </c>
      <c r="B18" s="178"/>
      <c r="C18" s="156"/>
      <c r="D18" s="156"/>
      <c r="E18" s="155"/>
      <c r="F18" s="155"/>
      <c r="G18" s="155"/>
      <c r="H18" s="155"/>
      <c r="I18" s="155"/>
      <c r="J18" s="97"/>
    </row>
    <row r="19" spans="1:10" x14ac:dyDescent="0.3">
      <c r="A19" s="151">
        <v>11</v>
      </c>
      <c r="B19" s="178"/>
      <c r="C19" s="156"/>
      <c r="D19" s="156"/>
      <c r="E19" s="155"/>
      <c r="F19" s="155"/>
      <c r="G19" s="155"/>
      <c r="H19" s="155"/>
      <c r="I19" s="155"/>
      <c r="J19" s="97"/>
    </row>
    <row r="20" spans="1:10" x14ac:dyDescent="0.3">
      <c r="A20" s="151">
        <v>12</v>
      </c>
      <c r="B20" s="178"/>
      <c r="C20" s="156"/>
      <c r="D20" s="156"/>
      <c r="E20" s="155"/>
      <c r="F20" s="155"/>
      <c r="G20" s="155"/>
      <c r="H20" s="155"/>
      <c r="I20" s="155"/>
      <c r="J20" s="97"/>
    </row>
    <row r="21" spans="1:10" x14ac:dyDescent="0.3">
      <c r="A21" s="151">
        <v>13</v>
      </c>
      <c r="B21" s="178"/>
      <c r="C21" s="156"/>
      <c r="D21" s="156"/>
      <c r="E21" s="155"/>
      <c r="F21" s="155"/>
      <c r="G21" s="155"/>
      <c r="H21" s="155"/>
      <c r="I21" s="155"/>
      <c r="J21" s="97"/>
    </row>
    <row r="22" spans="1:10" x14ac:dyDescent="0.3">
      <c r="A22" s="151">
        <v>14</v>
      </c>
      <c r="B22" s="178"/>
      <c r="C22" s="156"/>
      <c r="D22" s="156"/>
      <c r="E22" s="155"/>
      <c r="F22" s="155"/>
      <c r="G22" s="155"/>
      <c r="H22" s="155"/>
      <c r="I22" s="155"/>
      <c r="J22" s="97"/>
    </row>
    <row r="23" spans="1:10" x14ac:dyDescent="0.3">
      <c r="A23" s="151">
        <v>15</v>
      </c>
      <c r="B23" s="178"/>
      <c r="C23" s="156"/>
      <c r="D23" s="156"/>
      <c r="E23" s="155"/>
      <c r="F23" s="155"/>
      <c r="G23" s="155"/>
      <c r="H23" s="155"/>
      <c r="I23" s="155"/>
      <c r="J23" s="97"/>
    </row>
    <row r="24" spans="1:10" x14ac:dyDescent="0.3">
      <c r="A24" s="151">
        <v>16</v>
      </c>
      <c r="B24" s="178"/>
      <c r="C24" s="156"/>
      <c r="D24" s="156"/>
      <c r="E24" s="155"/>
      <c r="F24" s="155"/>
      <c r="G24" s="155"/>
      <c r="H24" s="155"/>
      <c r="I24" s="155"/>
      <c r="J24" s="97"/>
    </row>
    <row r="25" spans="1:10" x14ac:dyDescent="0.3">
      <c r="A25" s="151">
        <v>17</v>
      </c>
      <c r="B25" s="178"/>
      <c r="C25" s="156"/>
      <c r="D25" s="156"/>
      <c r="E25" s="155"/>
      <c r="F25" s="155"/>
      <c r="G25" s="155"/>
      <c r="H25" s="155"/>
      <c r="I25" s="155"/>
      <c r="J25" s="97"/>
    </row>
    <row r="26" spans="1:10" x14ac:dyDescent="0.3">
      <c r="A26" s="151">
        <v>18</v>
      </c>
      <c r="B26" s="178"/>
      <c r="C26" s="156"/>
      <c r="D26" s="156"/>
      <c r="E26" s="155"/>
      <c r="F26" s="155"/>
      <c r="G26" s="155"/>
      <c r="H26" s="155"/>
      <c r="I26" s="155"/>
      <c r="J26" s="97"/>
    </row>
    <row r="27" spans="1:10" x14ac:dyDescent="0.3">
      <c r="A27" s="151">
        <v>19</v>
      </c>
      <c r="B27" s="178"/>
      <c r="C27" s="156"/>
      <c r="D27" s="156"/>
      <c r="E27" s="155"/>
      <c r="F27" s="155"/>
      <c r="G27" s="155"/>
      <c r="H27" s="155"/>
      <c r="I27" s="155"/>
      <c r="J27" s="97"/>
    </row>
    <row r="28" spans="1:10" x14ac:dyDescent="0.3">
      <c r="A28" s="151">
        <v>20</v>
      </c>
      <c r="B28" s="178"/>
      <c r="C28" s="156"/>
      <c r="D28" s="156"/>
      <c r="E28" s="155"/>
      <c r="F28" s="155"/>
      <c r="G28" s="155"/>
      <c r="H28" s="155"/>
      <c r="I28" s="155"/>
      <c r="J28" s="97"/>
    </row>
    <row r="29" spans="1:10" x14ac:dyDescent="0.3">
      <c r="A29" s="151">
        <v>21</v>
      </c>
      <c r="B29" s="178"/>
      <c r="C29" s="159"/>
      <c r="D29" s="159"/>
      <c r="E29" s="158"/>
      <c r="F29" s="158"/>
      <c r="G29" s="158"/>
      <c r="H29" s="225"/>
      <c r="I29" s="155"/>
      <c r="J29" s="97"/>
    </row>
    <row r="30" spans="1:10" x14ac:dyDescent="0.3">
      <c r="A30" s="151">
        <v>22</v>
      </c>
      <c r="B30" s="178"/>
      <c r="C30" s="159"/>
      <c r="D30" s="159"/>
      <c r="E30" s="158"/>
      <c r="F30" s="158"/>
      <c r="G30" s="158"/>
      <c r="H30" s="225"/>
      <c r="I30" s="155"/>
      <c r="J30" s="97"/>
    </row>
    <row r="31" spans="1:10" x14ac:dyDescent="0.3">
      <c r="A31" s="151">
        <v>23</v>
      </c>
      <c r="B31" s="178"/>
      <c r="C31" s="159"/>
      <c r="D31" s="159"/>
      <c r="E31" s="158"/>
      <c r="F31" s="158"/>
      <c r="G31" s="158"/>
      <c r="H31" s="225"/>
      <c r="I31" s="155"/>
      <c r="J31" s="97"/>
    </row>
    <row r="32" spans="1:10" x14ac:dyDescent="0.3">
      <c r="A32" s="151">
        <v>24</v>
      </c>
      <c r="B32" s="178"/>
      <c r="C32" s="159"/>
      <c r="D32" s="159"/>
      <c r="E32" s="158"/>
      <c r="F32" s="158"/>
      <c r="G32" s="158"/>
      <c r="H32" s="225"/>
      <c r="I32" s="155"/>
      <c r="J32" s="97"/>
    </row>
    <row r="33" spans="1:12" x14ac:dyDescent="0.3">
      <c r="A33" s="151">
        <v>25</v>
      </c>
      <c r="B33" s="178"/>
      <c r="C33" s="159"/>
      <c r="D33" s="159"/>
      <c r="E33" s="158"/>
      <c r="F33" s="158"/>
      <c r="G33" s="158"/>
      <c r="H33" s="225"/>
      <c r="I33" s="155"/>
      <c r="J33" s="97"/>
    </row>
    <row r="34" spans="1:12" x14ac:dyDescent="0.3">
      <c r="A34" s="151">
        <v>26</v>
      </c>
      <c r="B34" s="178"/>
      <c r="C34" s="159"/>
      <c r="D34" s="159"/>
      <c r="E34" s="158"/>
      <c r="F34" s="158"/>
      <c r="G34" s="158"/>
      <c r="H34" s="225"/>
      <c r="I34" s="155"/>
      <c r="J34" s="97"/>
    </row>
    <row r="35" spans="1:12" x14ac:dyDescent="0.3">
      <c r="A35" s="151">
        <v>27</v>
      </c>
      <c r="B35" s="178"/>
      <c r="C35" s="159"/>
      <c r="D35" s="159"/>
      <c r="E35" s="158"/>
      <c r="F35" s="158"/>
      <c r="G35" s="158"/>
      <c r="H35" s="225"/>
      <c r="I35" s="155"/>
      <c r="J35" s="97"/>
    </row>
    <row r="36" spans="1:12" x14ac:dyDescent="0.3">
      <c r="A36" s="151">
        <v>28</v>
      </c>
      <c r="B36" s="178"/>
      <c r="C36" s="159"/>
      <c r="D36" s="159"/>
      <c r="E36" s="158"/>
      <c r="F36" s="158"/>
      <c r="G36" s="158"/>
      <c r="H36" s="225"/>
      <c r="I36" s="155"/>
      <c r="J36" s="97"/>
    </row>
    <row r="37" spans="1:12" x14ac:dyDescent="0.3">
      <c r="A37" s="151">
        <v>29</v>
      </c>
      <c r="B37" s="178"/>
      <c r="C37" s="159"/>
      <c r="D37" s="159"/>
      <c r="E37" s="158"/>
      <c r="F37" s="158"/>
      <c r="G37" s="158"/>
      <c r="H37" s="225"/>
      <c r="I37" s="155"/>
      <c r="J37" s="97"/>
    </row>
    <row r="38" spans="1:12" x14ac:dyDescent="0.3">
      <c r="A38" s="151" t="s">
        <v>261</v>
      </c>
      <c r="B38" s="178"/>
      <c r="C38" s="159"/>
      <c r="D38" s="159"/>
      <c r="E38" s="158"/>
      <c r="F38" s="158"/>
      <c r="G38" s="226"/>
      <c r="H38" s="231" t="s">
        <v>373</v>
      </c>
      <c r="I38" s="300">
        <f>SUM(I9:I37)</f>
        <v>8664.17</v>
      </c>
      <c r="J38" s="97"/>
    </row>
    <row r="40" spans="1:12" x14ac:dyDescent="0.3">
      <c r="A40" s="166" t="s">
        <v>395</v>
      </c>
    </row>
    <row r="42" spans="1:12" x14ac:dyDescent="0.3">
      <c r="B42" s="168" t="s">
        <v>96</v>
      </c>
      <c r="F42" s="169"/>
    </row>
    <row r="43" spans="1:12" x14ac:dyDescent="0.3">
      <c r="F43" s="167"/>
      <c r="I43" s="167"/>
      <c r="J43" s="167"/>
      <c r="K43" s="167"/>
      <c r="L43" s="167"/>
    </row>
    <row r="44" spans="1:12" x14ac:dyDescent="0.3">
      <c r="C44" s="170"/>
      <c r="F44" s="170"/>
      <c r="G44" s="170"/>
      <c r="H44" s="173"/>
      <c r="I44" s="171"/>
      <c r="J44" s="167"/>
      <c r="K44" s="167"/>
      <c r="L44" s="167"/>
    </row>
    <row r="45" spans="1:12" x14ac:dyDescent="0.3">
      <c r="A45" s="167"/>
      <c r="C45" s="172" t="s">
        <v>251</v>
      </c>
      <c r="F45" s="173" t="s">
        <v>256</v>
      </c>
      <c r="G45" s="172"/>
      <c r="H45" s="172"/>
      <c r="I45" s="171"/>
      <c r="J45" s="167"/>
      <c r="K45" s="167"/>
      <c r="L45" s="167"/>
    </row>
    <row r="46" spans="1:12" x14ac:dyDescent="0.3">
      <c r="A46" s="167"/>
      <c r="C46" s="174" t="s">
        <v>127</v>
      </c>
      <c r="F46" s="166" t="s">
        <v>252</v>
      </c>
      <c r="I46" s="167"/>
      <c r="J46" s="167"/>
      <c r="K46" s="167"/>
      <c r="L46" s="167"/>
    </row>
    <row r="47" spans="1:12" s="167" customFormat="1" x14ac:dyDescent="0.3">
      <c r="B47" s="166"/>
      <c r="C47" s="174"/>
      <c r="G47" s="174"/>
      <c r="H47" s="174"/>
    </row>
    <row r="48" spans="1:12" s="167" customFormat="1" ht="12.75" x14ac:dyDescent="0.2"/>
    <row r="49" s="167" customFormat="1" ht="12.75" x14ac:dyDescent="0.2"/>
    <row r="50" s="167" customFormat="1" ht="12.75" x14ac:dyDescent="0.2"/>
    <row r="51" s="16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tabSelected="1" view="pageBreakPreview" topLeftCell="A7" zoomScaleNormal="100" zoomScaleSheetLayoutView="100" workbookViewId="0">
      <selection activeCell="C18" sqref="C18"/>
    </sheetView>
  </sheetViews>
  <sheetFormatPr defaultRowHeight="12.75" x14ac:dyDescent="0.2"/>
  <cols>
    <col min="1" max="1" width="7.28515625" style="181" customWidth="1"/>
    <col min="2" max="2" width="57.28515625" style="181" customWidth="1"/>
    <col min="3" max="3" width="24.140625" style="181" customWidth="1"/>
    <col min="4" max="16384" width="9.140625" style="181"/>
  </cols>
  <sheetData>
    <row r="1" spans="1:3" s="6" customFormat="1" ht="18.75" customHeight="1" x14ac:dyDescent="0.3">
      <c r="A1" s="602" t="s">
        <v>459</v>
      </c>
      <c r="B1" s="602"/>
      <c r="C1" s="305" t="s">
        <v>97</v>
      </c>
    </row>
    <row r="2" spans="1:3" s="6" customFormat="1" ht="15" x14ac:dyDescent="0.3">
      <c r="A2" s="602"/>
      <c r="B2" s="602"/>
      <c r="C2" s="302" t="str">
        <f>'ფორმა N1'!K2</f>
        <v>09/22/2020-10/12/2020</v>
      </c>
    </row>
    <row r="3" spans="1:3" s="6" customFormat="1" ht="15" x14ac:dyDescent="0.3">
      <c r="A3" s="333" t="s">
        <v>128</v>
      </c>
      <c r="B3" s="303"/>
      <c r="C3" s="304"/>
    </row>
    <row r="4" spans="1:3" s="6" customFormat="1" ht="15" x14ac:dyDescent="0.3">
      <c r="A4" s="106"/>
      <c r="B4" s="303"/>
      <c r="C4" s="304"/>
    </row>
    <row r="5" spans="1:3" s="21" customFormat="1" ht="15" x14ac:dyDescent="0.3">
      <c r="A5" s="603" t="s">
        <v>257</v>
      </c>
      <c r="B5" s="603"/>
      <c r="C5" s="106"/>
    </row>
    <row r="6" spans="1:3" s="21" customFormat="1" ht="15" x14ac:dyDescent="0.3">
      <c r="A6" s="604" t="str">
        <f>'ფორმა N1'!A5</f>
        <v>მპგ "ევროპული საქართველო-მოძრაობა თავისუფლებისთვის"</v>
      </c>
      <c r="B6" s="604"/>
      <c r="C6" s="106"/>
    </row>
    <row r="7" spans="1:3" x14ac:dyDescent="0.2">
      <c r="A7" s="334"/>
      <c r="B7" s="334"/>
      <c r="C7" s="334"/>
    </row>
    <row r="8" spans="1:3" x14ac:dyDescent="0.2">
      <c r="A8" s="334"/>
      <c r="B8" s="334"/>
      <c r="C8" s="334"/>
    </row>
    <row r="9" spans="1:3" ht="30" customHeight="1" x14ac:dyDescent="0.2">
      <c r="A9" s="335" t="s">
        <v>64</v>
      </c>
      <c r="B9" s="335" t="s">
        <v>11</v>
      </c>
      <c r="C9" s="336" t="s">
        <v>9</v>
      </c>
    </row>
    <row r="10" spans="1:3" ht="15" x14ac:dyDescent="0.3">
      <c r="A10" s="337">
        <v>1</v>
      </c>
      <c r="B10" s="338" t="s">
        <v>57</v>
      </c>
      <c r="C10" s="428">
        <f>'ფორმა N4'!D11+'ფორმა N5'!D9</f>
        <v>1277416.5899999999</v>
      </c>
    </row>
    <row r="11" spans="1:3" ht="15" x14ac:dyDescent="0.3">
      <c r="A11" s="340">
        <v>1.1000000000000001</v>
      </c>
      <c r="B11" s="338" t="s">
        <v>460</v>
      </c>
      <c r="C11" s="353">
        <f>'ფორმა N4'!D39+'ფორმა N5'!D37</f>
        <v>1094669.6300000001</v>
      </c>
    </row>
    <row r="12" spans="1:3" ht="15" x14ac:dyDescent="0.3">
      <c r="A12" s="341" t="s">
        <v>30</v>
      </c>
      <c r="B12" s="338" t="s">
        <v>461</v>
      </c>
      <c r="C12" s="353">
        <f>'ფორმა N4'!D40+'ფორმა N5'!D38</f>
        <v>446504.83</v>
      </c>
    </row>
    <row r="13" spans="1:3" ht="15" x14ac:dyDescent="0.3">
      <c r="A13" s="340">
        <v>1.2</v>
      </c>
      <c r="B13" s="338" t="s">
        <v>58</v>
      </c>
      <c r="C13" s="353">
        <f>'ფორმა N4'!D12+'ფორმა N5'!D10</f>
        <v>14694.33</v>
      </c>
    </row>
    <row r="14" spans="1:3" ht="15" x14ac:dyDescent="0.3">
      <c r="A14" s="340">
        <v>1.3</v>
      </c>
      <c r="B14" s="338" t="s">
        <v>462</v>
      </c>
      <c r="C14" s="353">
        <f>'ფორმა N4'!D17+'ფორმა N5'!D15</f>
        <v>0</v>
      </c>
    </row>
    <row r="15" spans="1:3" ht="15" x14ac:dyDescent="0.2">
      <c r="A15" s="601"/>
      <c r="B15" s="601"/>
      <c r="C15" s="601"/>
    </row>
    <row r="16" spans="1:3" ht="30" customHeight="1" x14ac:dyDescent="0.2">
      <c r="A16" s="335" t="s">
        <v>64</v>
      </c>
      <c r="B16" s="335" t="s">
        <v>232</v>
      </c>
      <c r="C16" s="336" t="s">
        <v>67</v>
      </c>
    </row>
    <row r="17" spans="1:4" ht="15" x14ac:dyDescent="0.3">
      <c r="A17" s="337">
        <v>2</v>
      </c>
      <c r="B17" s="338" t="s">
        <v>463</v>
      </c>
      <c r="C17" s="339">
        <f>'ფორმა N2'!D9+'ფორმა N2'!C26+'ფორმა N3'!D9+'ფორმა N3'!C25</f>
        <v>977365.54</v>
      </c>
    </row>
    <row r="18" spans="1:4" ht="15" x14ac:dyDescent="0.3">
      <c r="A18" s="342">
        <v>2.1</v>
      </c>
      <c r="B18" s="338" t="s">
        <v>464</v>
      </c>
      <c r="C18" s="338">
        <f>'ფორმა N2'!D17+'ფორმა N3'!D17</f>
        <v>0</v>
      </c>
    </row>
    <row r="19" spans="1:4" ht="15" x14ac:dyDescent="0.3">
      <c r="A19" s="342">
        <v>2.2000000000000002</v>
      </c>
      <c r="B19" s="338" t="s">
        <v>465</v>
      </c>
      <c r="C19" s="338">
        <f>'ფორმა N2'!D18+'ფორმა N3'!D18</f>
        <v>21042.5</v>
      </c>
    </row>
    <row r="20" spans="1:4" ht="15" x14ac:dyDescent="0.3">
      <c r="A20" s="342">
        <v>2.2999999999999998</v>
      </c>
      <c r="B20" s="338" t="s">
        <v>466</v>
      </c>
      <c r="C20" s="343">
        <f>SUM(C21:C25)</f>
        <v>952034.3600000001</v>
      </c>
    </row>
    <row r="21" spans="1:4" ht="15" x14ac:dyDescent="0.3">
      <c r="A21" s="341" t="s">
        <v>467</v>
      </c>
      <c r="B21" s="344" t="s">
        <v>468</v>
      </c>
      <c r="C21" s="338">
        <f>'ფორმა N2'!D13+'ფორმა N3'!D13</f>
        <v>937177.81</v>
      </c>
    </row>
    <row r="22" spans="1:4" ht="15" x14ac:dyDescent="0.3">
      <c r="A22" s="341" t="s">
        <v>469</v>
      </c>
      <c r="B22" s="344" t="s">
        <v>470</v>
      </c>
      <c r="C22" s="338">
        <f>'ფორმა N2'!C27+'ფორმა N3'!C27</f>
        <v>13456.55</v>
      </c>
    </row>
    <row r="23" spans="1:4" ht="15" x14ac:dyDescent="0.3">
      <c r="A23" s="341" t="s">
        <v>471</v>
      </c>
      <c r="B23" s="344" t="s">
        <v>472</v>
      </c>
      <c r="C23" s="338">
        <f>'ფორმა N2'!D14+'ფორმა N3'!D14</f>
        <v>0</v>
      </c>
    </row>
    <row r="24" spans="1:4" ht="15" x14ac:dyDescent="0.3">
      <c r="A24" s="341" t="s">
        <v>473</v>
      </c>
      <c r="B24" s="344" t="s">
        <v>474</v>
      </c>
      <c r="C24" s="338">
        <f>'ფორმა N2'!C31+'ფორმა N3'!C31</f>
        <v>1400</v>
      </c>
    </row>
    <row r="25" spans="1:4" ht="15" x14ac:dyDescent="0.3">
      <c r="A25" s="341" t="s">
        <v>475</v>
      </c>
      <c r="B25" s="344" t="s">
        <v>476</v>
      </c>
      <c r="C25" s="338">
        <f>'ფორმა N2'!D11+'ფორმა N3'!D11</f>
        <v>0</v>
      </c>
    </row>
    <row r="26" spans="1:4" ht="15" x14ac:dyDescent="0.3">
      <c r="A26" s="351"/>
      <c r="B26" s="350"/>
      <c r="C26" s="349"/>
    </row>
    <row r="27" spans="1:4" ht="15" x14ac:dyDescent="0.3">
      <c r="A27" s="351"/>
      <c r="B27" s="350"/>
      <c r="C27" s="349"/>
    </row>
    <row r="28" spans="1:4" ht="15" x14ac:dyDescent="0.3">
      <c r="A28" s="21"/>
      <c r="B28" s="21"/>
      <c r="C28" s="21"/>
      <c r="D28" s="348"/>
    </row>
    <row r="29" spans="1:4" ht="15" x14ac:dyDescent="0.3">
      <c r="A29" s="179" t="s">
        <v>96</v>
      </c>
      <c r="B29" s="21"/>
      <c r="C29" s="21"/>
      <c r="D29" s="348"/>
    </row>
    <row r="30" spans="1:4" ht="15" x14ac:dyDescent="0.3">
      <c r="A30" s="21"/>
      <c r="B30" s="21"/>
      <c r="C30" s="21"/>
      <c r="D30" s="348"/>
    </row>
    <row r="31" spans="1:4" ht="15" x14ac:dyDescent="0.3">
      <c r="A31" s="21"/>
      <c r="B31" s="21"/>
      <c r="C31" s="21"/>
      <c r="D31" s="347"/>
    </row>
    <row r="32" spans="1:4" ht="15" x14ac:dyDescent="0.3">
      <c r="B32" s="179" t="s">
        <v>254</v>
      </c>
      <c r="C32" s="21"/>
      <c r="D32" s="347"/>
    </row>
    <row r="33" spans="2:4" ht="15" x14ac:dyDescent="0.3">
      <c r="B33" s="21" t="s">
        <v>253</v>
      </c>
      <c r="C33" s="21"/>
      <c r="D33" s="347"/>
    </row>
    <row r="34" spans="2:4" x14ac:dyDescent="0.2">
      <c r="B34" s="346" t="s">
        <v>127</v>
      </c>
      <c r="D34" s="34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56">
        <v>40907</v>
      </c>
      <c r="C2" t="s">
        <v>188</v>
      </c>
      <c r="E2" t="s">
        <v>219</v>
      </c>
      <c r="G2" s="57" t="s">
        <v>224</v>
      </c>
    </row>
    <row r="3" spans="1:7" ht="15" x14ac:dyDescent="0.2">
      <c r="A3" s="56">
        <v>40908</v>
      </c>
      <c r="C3" t="s">
        <v>189</v>
      </c>
      <c r="E3" t="s">
        <v>220</v>
      </c>
      <c r="G3" s="57" t="s">
        <v>225</v>
      </c>
    </row>
    <row r="4" spans="1:7" ht="15" x14ac:dyDescent="0.2">
      <c r="A4" s="56">
        <v>40909</v>
      </c>
      <c r="C4" t="s">
        <v>190</v>
      </c>
      <c r="E4" t="s">
        <v>221</v>
      </c>
      <c r="G4" s="57" t="s">
        <v>226</v>
      </c>
    </row>
    <row r="5" spans="1:7" x14ac:dyDescent="0.2">
      <c r="A5" s="56">
        <v>40910</v>
      </c>
      <c r="C5" t="s">
        <v>191</v>
      </c>
      <c r="E5" t="s">
        <v>222</v>
      </c>
    </row>
    <row r="6" spans="1:7" x14ac:dyDescent="0.2">
      <c r="A6" s="56">
        <v>40911</v>
      </c>
      <c r="C6" t="s">
        <v>192</v>
      </c>
    </row>
    <row r="7" spans="1:7" x14ac:dyDescent="0.2">
      <c r="A7" s="56">
        <v>40912</v>
      </c>
      <c r="C7" t="s">
        <v>193</v>
      </c>
    </row>
    <row r="8" spans="1:7" x14ac:dyDescent="0.2">
      <c r="A8" s="56">
        <v>40913</v>
      </c>
      <c r="C8" t="s">
        <v>194</v>
      </c>
    </row>
    <row r="9" spans="1:7" x14ac:dyDescent="0.2">
      <c r="A9" s="56">
        <v>40914</v>
      </c>
      <c r="C9" t="s">
        <v>195</v>
      </c>
    </row>
    <row r="10" spans="1:7" x14ac:dyDescent="0.2">
      <c r="A10" s="56">
        <v>40915</v>
      </c>
      <c r="C10" t="s">
        <v>196</v>
      </c>
    </row>
    <row r="11" spans="1:7" x14ac:dyDescent="0.2">
      <c r="A11" s="56">
        <v>40916</v>
      </c>
      <c r="C11" t="s">
        <v>197</v>
      </c>
    </row>
    <row r="12" spans="1:7" x14ac:dyDescent="0.2">
      <c r="A12" s="56">
        <v>40917</v>
      </c>
      <c r="C12" t="s">
        <v>198</v>
      </c>
    </row>
    <row r="13" spans="1:7" x14ac:dyDescent="0.2">
      <c r="A13" s="56">
        <v>40918</v>
      </c>
      <c r="C13" t="s">
        <v>199</v>
      </c>
    </row>
    <row r="14" spans="1:7" x14ac:dyDescent="0.2">
      <c r="A14" s="56">
        <v>40919</v>
      </c>
      <c r="C14" t="s">
        <v>200</v>
      </c>
    </row>
    <row r="15" spans="1:7" x14ac:dyDescent="0.2">
      <c r="A15" s="56">
        <v>40920</v>
      </c>
      <c r="C15" t="s">
        <v>201</v>
      </c>
    </row>
    <row r="16" spans="1:7" x14ac:dyDescent="0.2">
      <c r="A16" s="56">
        <v>40921</v>
      </c>
      <c r="C16" t="s">
        <v>202</v>
      </c>
    </row>
    <row r="17" spans="1:3" x14ac:dyDescent="0.2">
      <c r="A17" s="56">
        <v>40922</v>
      </c>
      <c r="C17" t="s">
        <v>203</v>
      </c>
    </row>
    <row r="18" spans="1:3" x14ac:dyDescent="0.2">
      <c r="A18" s="56">
        <v>40923</v>
      </c>
      <c r="C18" t="s">
        <v>204</v>
      </c>
    </row>
    <row r="19" spans="1:3" x14ac:dyDescent="0.2">
      <c r="A19" s="56">
        <v>40924</v>
      </c>
      <c r="C19" t="s">
        <v>205</v>
      </c>
    </row>
    <row r="20" spans="1:3" x14ac:dyDescent="0.2">
      <c r="A20" s="56">
        <v>40925</v>
      </c>
      <c r="C20" t="s">
        <v>206</v>
      </c>
    </row>
    <row r="21" spans="1:3" x14ac:dyDescent="0.2">
      <c r="A21" s="56">
        <v>40926</v>
      </c>
    </row>
    <row r="22" spans="1:3" x14ac:dyDescent="0.2">
      <c r="A22" s="56">
        <v>40927</v>
      </c>
    </row>
    <row r="23" spans="1:3" x14ac:dyDescent="0.2">
      <c r="A23" s="56">
        <v>40928</v>
      </c>
    </row>
    <row r="24" spans="1:3" x14ac:dyDescent="0.2">
      <c r="A24" s="56">
        <v>40929</v>
      </c>
    </row>
    <row r="25" spans="1:3" x14ac:dyDescent="0.2">
      <c r="A25" s="56">
        <v>40930</v>
      </c>
    </row>
    <row r="26" spans="1:3" x14ac:dyDescent="0.2">
      <c r="A26" s="56">
        <v>40931</v>
      </c>
    </row>
    <row r="27" spans="1:3" x14ac:dyDescent="0.2">
      <c r="A27" s="56">
        <v>40932</v>
      </c>
    </row>
    <row r="28" spans="1:3" x14ac:dyDescent="0.2">
      <c r="A28" s="56">
        <v>40933</v>
      </c>
    </row>
    <row r="29" spans="1:3" x14ac:dyDescent="0.2">
      <c r="A29" s="56">
        <v>40934</v>
      </c>
    </row>
    <row r="30" spans="1:3" x14ac:dyDescent="0.2">
      <c r="A30" s="56">
        <v>40935</v>
      </c>
    </row>
    <row r="31" spans="1:3" x14ac:dyDescent="0.2">
      <c r="A31" s="56">
        <v>40936</v>
      </c>
    </row>
    <row r="32" spans="1:3" x14ac:dyDescent="0.2">
      <c r="A32" s="56">
        <v>40937</v>
      </c>
    </row>
    <row r="33" spans="1:1" x14ac:dyDescent="0.2">
      <c r="A33" s="56">
        <v>40938</v>
      </c>
    </row>
    <row r="34" spans="1:1" x14ac:dyDescent="0.2">
      <c r="A34" s="56">
        <v>40939</v>
      </c>
    </row>
    <row r="35" spans="1:1" x14ac:dyDescent="0.2">
      <c r="A35" s="56">
        <v>40941</v>
      </c>
    </row>
    <row r="36" spans="1:1" x14ac:dyDescent="0.2">
      <c r="A36" s="56">
        <v>40942</v>
      </c>
    </row>
    <row r="37" spans="1:1" x14ac:dyDescent="0.2">
      <c r="A37" s="56">
        <v>40943</v>
      </c>
    </row>
    <row r="38" spans="1:1" x14ac:dyDescent="0.2">
      <c r="A38" s="56">
        <v>40944</v>
      </c>
    </row>
    <row r="39" spans="1:1" x14ac:dyDescent="0.2">
      <c r="A39" s="56">
        <v>40945</v>
      </c>
    </row>
    <row r="40" spans="1:1" x14ac:dyDescent="0.2">
      <c r="A40" s="56">
        <v>40946</v>
      </c>
    </row>
    <row r="41" spans="1:1" x14ac:dyDescent="0.2">
      <c r="A41" s="56">
        <v>40947</v>
      </c>
    </row>
    <row r="42" spans="1:1" x14ac:dyDescent="0.2">
      <c r="A42" s="56">
        <v>40948</v>
      </c>
    </row>
    <row r="43" spans="1:1" x14ac:dyDescent="0.2">
      <c r="A43" s="56">
        <v>40949</v>
      </c>
    </row>
    <row r="44" spans="1:1" x14ac:dyDescent="0.2">
      <c r="A44" s="56">
        <v>40950</v>
      </c>
    </row>
    <row r="45" spans="1:1" x14ac:dyDescent="0.2">
      <c r="A45" s="56">
        <v>40951</v>
      </c>
    </row>
    <row r="46" spans="1:1" x14ac:dyDescent="0.2">
      <c r="A46" s="56">
        <v>40952</v>
      </c>
    </row>
    <row r="47" spans="1:1" x14ac:dyDescent="0.2">
      <c r="A47" s="56">
        <v>40953</v>
      </c>
    </row>
    <row r="48" spans="1:1" x14ac:dyDescent="0.2">
      <c r="A48" s="56">
        <v>40954</v>
      </c>
    </row>
    <row r="49" spans="1:1" x14ac:dyDescent="0.2">
      <c r="A49" s="56">
        <v>40955</v>
      </c>
    </row>
    <row r="50" spans="1:1" x14ac:dyDescent="0.2">
      <c r="A50" s="56">
        <v>40956</v>
      </c>
    </row>
    <row r="51" spans="1:1" x14ac:dyDescent="0.2">
      <c r="A51" s="56">
        <v>40957</v>
      </c>
    </row>
    <row r="52" spans="1:1" x14ac:dyDescent="0.2">
      <c r="A52" s="56">
        <v>40958</v>
      </c>
    </row>
    <row r="53" spans="1:1" x14ac:dyDescent="0.2">
      <c r="A53" s="56">
        <v>40959</v>
      </c>
    </row>
    <row r="54" spans="1:1" x14ac:dyDescent="0.2">
      <c r="A54" s="56">
        <v>40960</v>
      </c>
    </row>
    <row r="55" spans="1:1" x14ac:dyDescent="0.2">
      <c r="A55" s="56">
        <v>40961</v>
      </c>
    </row>
    <row r="56" spans="1:1" x14ac:dyDescent="0.2">
      <c r="A56" s="56">
        <v>40962</v>
      </c>
    </row>
    <row r="57" spans="1:1" x14ac:dyDescent="0.2">
      <c r="A57" s="56">
        <v>40963</v>
      </c>
    </row>
    <row r="58" spans="1:1" x14ac:dyDescent="0.2">
      <c r="A58" s="56">
        <v>40964</v>
      </c>
    </row>
    <row r="59" spans="1:1" x14ac:dyDescent="0.2">
      <c r="A59" s="56">
        <v>40965</v>
      </c>
    </row>
    <row r="60" spans="1:1" x14ac:dyDescent="0.2">
      <c r="A60" s="56">
        <v>40966</v>
      </c>
    </row>
    <row r="61" spans="1:1" x14ac:dyDescent="0.2">
      <c r="A61" s="56">
        <v>40967</v>
      </c>
    </row>
    <row r="62" spans="1:1" x14ac:dyDescent="0.2">
      <c r="A62" s="56">
        <v>40968</v>
      </c>
    </row>
    <row r="63" spans="1:1" x14ac:dyDescent="0.2">
      <c r="A63" s="56">
        <v>40969</v>
      </c>
    </row>
    <row r="64" spans="1:1" x14ac:dyDescent="0.2">
      <c r="A64" s="56">
        <v>40970</v>
      </c>
    </row>
    <row r="65" spans="1:1" x14ac:dyDescent="0.2">
      <c r="A65" s="56">
        <v>40971</v>
      </c>
    </row>
    <row r="66" spans="1:1" x14ac:dyDescent="0.2">
      <c r="A66" s="56">
        <v>40972</v>
      </c>
    </row>
    <row r="67" spans="1:1" x14ac:dyDescent="0.2">
      <c r="A67" s="56">
        <v>40973</v>
      </c>
    </row>
    <row r="68" spans="1:1" x14ac:dyDescent="0.2">
      <c r="A68" s="56">
        <v>40974</v>
      </c>
    </row>
    <row r="69" spans="1:1" x14ac:dyDescent="0.2">
      <c r="A69" s="56">
        <v>40975</v>
      </c>
    </row>
    <row r="70" spans="1:1" x14ac:dyDescent="0.2">
      <c r="A70" s="56">
        <v>40976</v>
      </c>
    </row>
    <row r="71" spans="1:1" x14ac:dyDescent="0.2">
      <c r="A71" s="56">
        <v>40977</v>
      </c>
    </row>
    <row r="72" spans="1:1" x14ac:dyDescent="0.2">
      <c r="A72" s="56">
        <v>40978</v>
      </c>
    </row>
    <row r="73" spans="1:1" x14ac:dyDescent="0.2">
      <c r="A73" s="56">
        <v>40979</v>
      </c>
    </row>
    <row r="74" spans="1:1" x14ac:dyDescent="0.2">
      <c r="A74" s="56">
        <v>40980</v>
      </c>
    </row>
    <row r="75" spans="1:1" x14ac:dyDescent="0.2">
      <c r="A75" s="56">
        <v>40981</v>
      </c>
    </row>
    <row r="76" spans="1:1" x14ac:dyDescent="0.2">
      <c r="A76" s="56">
        <v>40982</v>
      </c>
    </row>
    <row r="77" spans="1:1" x14ac:dyDescent="0.2">
      <c r="A77" s="56">
        <v>40983</v>
      </c>
    </row>
    <row r="78" spans="1:1" x14ac:dyDescent="0.2">
      <c r="A78" s="56">
        <v>40984</v>
      </c>
    </row>
    <row r="79" spans="1:1" x14ac:dyDescent="0.2">
      <c r="A79" s="56">
        <v>40985</v>
      </c>
    </row>
    <row r="80" spans="1:1" x14ac:dyDescent="0.2">
      <c r="A80" s="56">
        <v>40986</v>
      </c>
    </row>
    <row r="81" spans="1:1" x14ac:dyDescent="0.2">
      <c r="A81" s="56">
        <v>40987</v>
      </c>
    </row>
    <row r="82" spans="1:1" x14ac:dyDescent="0.2">
      <c r="A82" s="56">
        <v>40988</v>
      </c>
    </row>
    <row r="83" spans="1:1" x14ac:dyDescent="0.2">
      <c r="A83" s="56">
        <v>40989</v>
      </c>
    </row>
    <row r="84" spans="1:1" x14ac:dyDescent="0.2">
      <c r="A84" s="56">
        <v>40990</v>
      </c>
    </row>
    <row r="85" spans="1:1" x14ac:dyDescent="0.2">
      <c r="A85" s="56">
        <v>40991</v>
      </c>
    </row>
    <row r="86" spans="1:1" x14ac:dyDescent="0.2">
      <c r="A86" s="56">
        <v>40992</v>
      </c>
    </row>
    <row r="87" spans="1:1" x14ac:dyDescent="0.2">
      <c r="A87" s="56">
        <v>40993</v>
      </c>
    </row>
    <row r="88" spans="1:1" x14ac:dyDescent="0.2">
      <c r="A88" s="56">
        <v>40994</v>
      </c>
    </row>
    <row r="89" spans="1:1" x14ac:dyDescent="0.2">
      <c r="A89" s="56">
        <v>40995</v>
      </c>
    </row>
    <row r="90" spans="1:1" x14ac:dyDescent="0.2">
      <c r="A90" s="56">
        <v>40996</v>
      </c>
    </row>
    <row r="91" spans="1:1" x14ac:dyDescent="0.2">
      <c r="A91" s="56">
        <v>40997</v>
      </c>
    </row>
    <row r="92" spans="1:1" x14ac:dyDescent="0.2">
      <c r="A92" s="56">
        <v>40998</v>
      </c>
    </row>
    <row r="93" spans="1:1" x14ac:dyDescent="0.2">
      <c r="A93" s="56">
        <v>40999</v>
      </c>
    </row>
    <row r="94" spans="1:1" x14ac:dyDescent="0.2">
      <c r="A94" s="56">
        <v>41000</v>
      </c>
    </row>
    <row r="95" spans="1:1" x14ac:dyDescent="0.2">
      <c r="A95" s="56">
        <v>41001</v>
      </c>
    </row>
    <row r="96" spans="1:1" x14ac:dyDescent="0.2">
      <c r="A96" s="56">
        <v>41002</v>
      </c>
    </row>
    <row r="97" spans="1:1" x14ac:dyDescent="0.2">
      <c r="A97" s="56">
        <v>41003</v>
      </c>
    </row>
    <row r="98" spans="1:1" x14ac:dyDescent="0.2">
      <c r="A98" s="56">
        <v>41004</v>
      </c>
    </row>
    <row r="99" spans="1:1" x14ac:dyDescent="0.2">
      <c r="A99" s="56">
        <v>41005</v>
      </c>
    </row>
    <row r="100" spans="1:1" x14ac:dyDescent="0.2">
      <c r="A100" s="56">
        <v>41006</v>
      </c>
    </row>
    <row r="101" spans="1:1" x14ac:dyDescent="0.2">
      <c r="A101" s="56">
        <v>41007</v>
      </c>
    </row>
    <row r="102" spans="1:1" x14ac:dyDescent="0.2">
      <c r="A102" s="56">
        <v>41008</v>
      </c>
    </row>
    <row r="103" spans="1:1" x14ac:dyDescent="0.2">
      <c r="A103" s="56">
        <v>41009</v>
      </c>
    </row>
    <row r="104" spans="1:1" x14ac:dyDescent="0.2">
      <c r="A104" s="56">
        <v>41010</v>
      </c>
    </row>
    <row r="105" spans="1:1" x14ac:dyDescent="0.2">
      <c r="A105" s="56">
        <v>41011</v>
      </c>
    </row>
    <row r="106" spans="1:1" x14ac:dyDescent="0.2">
      <c r="A106" s="56">
        <v>41012</v>
      </c>
    </row>
    <row r="107" spans="1:1" x14ac:dyDescent="0.2">
      <c r="A107" s="56">
        <v>41013</v>
      </c>
    </row>
    <row r="108" spans="1:1" x14ac:dyDescent="0.2">
      <c r="A108" s="56">
        <v>41014</v>
      </c>
    </row>
    <row r="109" spans="1:1" x14ac:dyDescent="0.2">
      <c r="A109" s="56">
        <v>41015</v>
      </c>
    </row>
    <row r="110" spans="1:1" x14ac:dyDescent="0.2">
      <c r="A110" s="56">
        <v>41016</v>
      </c>
    </row>
    <row r="111" spans="1:1" x14ac:dyDescent="0.2">
      <c r="A111" s="56">
        <v>41017</v>
      </c>
    </row>
    <row r="112" spans="1:1" x14ac:dyDescent="0.2">
      <c r="A112" s="56">
        <v>41018</v>
      </c>
    </row>
    <row r="113" spans="1:1" x14ac:dyDescent="0.2">
      <c r="A113" s="56">
        <v>41019</v>
      </c>
    </row>
    <row r="114" spans="1:1" x14ac:dyDescent="0.2">
      <c r="A114" s="56">
        <v>41020</v>
      </c>
    </row>
    <row r="115" spans="1:1" x14ac:dyDescent="0.2">
      <c r="A115" s="56">
        <v>41021</v>
      </c>
    </row>
    <row r="116" spans="1:1" x14ac:dyDescent="0.2">
      <c r="A116" s="56">
        <v>41022</v>
      </c>
    </row>
    <row r="117" spans="1:1" x14ac:dyDescent="0.2">
      <c r="A117" s="56">
        <v>41023</v>
      </c>
    </row>
    <row r="118" spans="1:1" x14ac:dyDescent="0.2">
      <c r="A118" s="56">
        <v>41024</v>
      </c>
    </row>
    <row r="119" spans="1:1" x14ac:dyDescent="0.2">
      <c r="A119" s="56">
        <v>41025</v>
      </c>
    </row>
    <row r="120" spans="1:1" x14ac:dyDescent="0.2">
      <c r="A120" s="56">
        <v>41026</v>
      </c>
    </row>
    <row r="121" spans="1:1" x14ac:dyDescent="0.2">
      <c r="A121" s="56">
        <v>41027</v>
      </c>
    </row>
    <row r="122" spans="1:1" x14ac:dyDescent="0.2">
      <c r="A122" s="56">
        <v>41028</v>
      </c>
    </row>
    <row r="123" spans="1:1" x14ac:dyDescent="0.2">
      <c r="A123" s="56">
        <v>41029</v>
      </c>
    </row>
    <row r="124" spans="1:1" x14ac:dyDescent="0.2">
      <c r="A124" s="56">
        <v>41030</v>
      </c>
    </row>
    <row r="125" spans="1:1" x14ac:dyDescent="0.2">
      <c r="A125" s="56">
        <v>41031</v>
      </c>
    </row>
    <row r="126" spans="1:1" x14ac:dyDescent="0.2">
      <c r="A126" s="56">
        <v>41032</v>
      </c>
    </row>
    <row r="127" spans="1:1" x14ac:dyDescent="0.2">
      <c r="A127" s="56">
        <v>41033</v>
      </c>
    </row>
    <row r="128" spans="1:1" x14ac:dyDescent="0.2">
      <c r="A128" s="56">
        <v>41034</v>
      </c>
    </row>
    <row r="129" spans="1:1" x14ac:dyDescent="0.2">
      <c r="A129" s="56">
        <v>41035</v>
      </c>
    </row>
    <row r="130" spans="1:1" x14ac:dyDescent="0.2">
      <c r="A130" s="56">
        <v>41036</v>
      </c>
    </row>
    <row r="131" spans="1:1" x14ac:dyDescent="0.2">
      <c r="A131" s="56">
        <v>41037</v>
      </c>
    </row>
    <row r="132" spans="1:1" x14ac:dyDescent="0.2">
      <c r="A132" s="56">
        <v>41038</v>
      </c>
    </row>
    <row r="133" spans="1:1" x14ac:dyDescent="0.2">
      <c r="A133" s="56">
        <v>41039</v>
      </c>
    </row>
    <row r="134" spans="1:1" x14ac:dyDescent="0.2">
      <c r="A134" s="56">
        <v>41040</v>
      </c>
    </row>
    <row r="135" spans="1:1" x14ac:dyDescent="0.2">
      <c r="A135" s="56">
        <v>41041</v>
      </c>
    </row>
    <row r="136" spans="1:1" x14ac:dyDescent="0.2">
      <c r="A136" s="56">
        <v>41042</v>
      </c>
    </row>
    <row r="137" spans="1:1" x14ac:dyDescent="0.2">
      <c r="A137" s="56">
        <v>41043</v>
      </c>
    </row>
    <row r="138" spans="1:1" x14ac:dyDescent="0.2">
      <c r="A138" s="56">
        <v>41044</v>
      </c>
    </row>
    <row r="139" spans="1:1" x14ac:dyDescent="0.2">
      <c r="A139" s="56">
        <v>41045</v>
      </c>
    </row>
    <row r="140" spans="1:1" x14ac:dyDescent="0.2">
      <c r="A140" s="56">
        <v>41046</v>
      </c>
    </row>
    <row r="141" spans="1:1" x14ac:dyDescent="0.2">
      <c r="A141" s="56">
        <v>41047</v>
      </c>
    </row>
    <row r="142" spans="1:1" x14ac:dyDescent="0.2">
      <c r="A142" s="56">
        <v>41048</v>
      </c>
    </row>
    <row r="143" spans="1:1" x14ac:dyDescent="0.2">
      <c r="A143" s="56">
        <v>41049</v>
      </c>
    </row>
    <row r="144" spans="1:1" x14ac:dyDescent="0.2">
      <c r="A144" s="56">
        <v>41050</v>
      </c>
    </row>
    <row r="145" spans="1:1" x14ac:dyDescent="0.2">
      <c r="A145" s="56">
        <v>41051</v>
      </c>
    </row>
    <row r="146" spans="1:1" x14ac:dyDescent="0.2">
      <c r="A146" s="56">
        <v>41052</v>
      </c>
    </row>
    <row r="147" spans="1:1" x14ac:dyDescent="0.2">
      <c r="A147" s="56">
        <v>41053</v>
      </c>
    </row>
    <row r="148" spans="1:1" x14ac:dyDescent="0.2">
      <c r="A148" s="56">
        <v>41054</v>
      </c>
    </row>
    <row r="149" spans="1:1" x14ac:dyDescent="0.2">
      <c r="A149" s="56">
        <v>41055</v>
      </c>
    </row>
    <row r="150" spans="1:1" x14ac:dyDescent="0.2">
      <c r="A150" s="56">
        <v>41056</v>
      </c>
    </row>
    <row r="151" spans="1:1" x14ac:dyDescent="0.2">
      <c r="A151" s="56">
        <v>41057</v>
      </c>
    </row>
    <row r="152" spans="1:1" x14ac:dyDescent="0.2">
      <c r="A152" s="56">
        <v>41058</v>
      </c>
    </row>
    <row r="153" spans="1:1" x14ac:dyDescent="0.2">
      <c r="A153" s="56">
        <v>41059</v>
      </c>
    </row>
    <row r="154" spans="1:1" x14ac:dyDescent="0.2">
      <c r="A154" s="56">
        <v>41060</v>
      </c>
    </row>
    <row r="155" spans="1:1" x14ac:dyDescent="0.2">
      <c r="A155" s="56">
        <v>41061</v>
      </c>
    </row>
    <row r="156" spans="1:1" x14ac:dyDescent="0.2">
      <c r="A156" s="56">
        <v>41062</v>
      </c>
    </row>
    <row r="157" spans="1:1" x14ac:dyDescent="0.2">
      <c r="A157" s="56">
        <v>41063</v>
      </c>
    </row>
    <row r="158" spans="1:1" x14ac:dyDescent="0.2">
      <c r="A158" s="56">
        <v>41064</v>
      </c>
    </row>
    <row r="159" spans="1:1" x14ac:dyDescent="0.2">
      <c r="A159" s="56">
        <v>41065</v>
      </c>
    </row>
    <row r="160" spans="1:1" x14ac:dyDescent="0.2">
      <c r="A160" s="56">
        <v>41066</v>
      </c>
    </row>
    <row r="161" spans="1:1" x14ac:dyDescent="0.2">
      <c r="A161" s="56">
        <v>41067</v>
      </c>
    </row>
    <row r="162" spans="1:1" x14ac:dyDescent="0.2">
      <c r="A162" s="56">
        <v>41068</v>
      </c>
    </row>
    <row r="163" spans="1:1" x14ac:dyDescent="0.2">
      <c r="A163" s="56">
        <v>41069</v>
      </c>
    </row>
    <row r="164" spans="1:1" x14ac:dyDescent="0.2">
      <c r="A164" s="56">
        <v>41070</v>
      </c>
    </row>
    <row r="165" spans="1:1" x14ac:dyDescent="0.2">
      <c r="A165" s="56">
        <v>41071</v>
      </c>
    </row>
    <row r="166" spans="1:1" x14ac:dyDescent="0.2">
      <c r="A166" s="56">
        <v>41072</v>
      </c>
    </row>
    <row r="167" spans="1:1" x14ac:dyDescent="0.2">
      <c r="A167" s="56">
        <v>41073</v>
      </c>
    </row>
    <row r="168" spans="1:1" x14ac:dyDescent="0.2">
      <c r="A168" s="56">
        <v>41074</v>
      </c>
    </row>
    <row r="169" spans="1:1" x14ac:dyDescent="0.2">
      <c r="A169" s="56">
        <v>41075</v>
      </c>
    </row>
    <row r="170" spans="1:1" x14ac:dyDescent="0.2">
      <c r="A170" s="56">
        <v>41076</v>
      </c>
    </row>
    <row r="171" spans="1:1" x14ac:dyDescent="0.2">
      <c r="A171" s="56">
        <v>41077</v>
      </c>
    </row>
    <row r="172" spans="1:1" x14ac:dyDescent="0.2">
      <c r="A172" s="56">
        <v>41078</v>
      </c>
    </row>
    <row r="173" spans="1:1" x14ac:dyDescent="0.2">
      <c r="A173" s="56">
        <v>41079</v>
      </c>
    </row>
    <row r="174" spans="1:1" x14ac:dyDescent="0.2">
      <c r="A174" s="56">
        <v>41080</v>
      </c>
    </row>
    <row r="175" spans="1:1" x14ac:dyDescent="0.2">
      <c r="A175" s="56">
        <v>41081</v>
      </c>
    </row>
    <row r="176" spans="1:1" x14ac:dyDescent="0.2">
      <c r="A176" s="56">
        <v>41082</v>
      </c>
    </row>
    <row r="177" spans="1:1" x14ac:dyDescent="0.2">
      <c r="A177" s="56">
        <v>41083</v>
      </c>
    </row>
    <row r="178" spans="1:1" x14ac:dyDescent="0.2">
      <c r="A178" s="56">
        <v>41084</v>
      </c>
    </row>
    <row r="179" spans="1:1" x14ac:dyDescent="0.2">
      <c r="A179" s="56">
        <v>41085</v>
      </c>
    </row>
    <row r="180" spans="1:1" x14ac:dyDescent="0.2">
      <c r="A180" s="56">
        <v>41086</v>
      </c>
    </row>
    <row r="181" spans="1:1" x14ac:dyDescent="0.2">
      <c r="A181" s="56">
        <v>41087</v>
      </c>
    </row>
    <row r="182" spans="1:1" x14ac:dyDescent="0.2">
      <c r="A182" s="56">
        <v>41088</v>
      </c>
    </row>
    <row r="183" spans="1:1" x14ac:dyDescent="0.2">
      <c r="A183" s="56">
        <v>41089</v>
      </c>
    </row>
    <row r="184" spans="1:1" x14ac:dyDescent="0.2">
      <c r="A184" s="56">
        <v>41090</v>
      </c>
    </row>
    <row r="185" spans="1:1" x14ac:dyDescent="0.2">
      <c r="A185" s="56">
        <v>41091</v>
      </c>
    </row>
    <row r="186" spans="1:1" x14ac:dyDescent="0.2">
      <c r="A186" s="56">
        <v>41092</v>
      </c>
    </row>
    <row r="187" spans="1:1" x14ac:dyDescent="0.2">
      <c r="A187" s="56">
        <v>41093</v>
      </c>
    </row>
    <row r="188" spans="1:1" x14ac:dyDescent="0.2">
      <c r="A188" s="56">
        <v>41094</v>
      </c>
    </row>
    <row r="189" spans="1:1" x14ac:dyDescent="0.2">
      <c r="A189" s="56">
        <v>41095</v>
      </c>
    </row>
    <row r="190" spans="1:1" x14ac:dyDescent="0.2">
      <c r="A190" s="56">
        <v>41096</v>
      </c>
    </row>
    <row r="191" spans="1:1" x14ac:dyDescent="0.2">
      <c r="A191" s="56">
        <v>41097</v>
      </c>
    </row>
    <row r="192" spans="1:1" x14ac:dyDescent="0.2">
      <c r="A192" s="56">
        <v>41098</v>
      </c>
    </row>
    <row r="193" spans="1:1" x14ac:dyDescent="0.2">
      <c r="A193" s="56">
        <v>41099</v>
      </c>
    </row>
    <row r="194" spans="1:1" x14ac:dyDescent="0.2">
      <c r="A194" s="56">
        <v>41100</v>
      </c>
    </row>
    <row r="195" spans="1:1" x14ac:dyDescent="0.2">
      <c r="A195" s="56">
        <v>41101</v>
      </c>
    </row>
    <row r="196" spans="1:1" x14ac:dyDescent="0.2">
      <c r="A196" s="56">
        <v>41102</v>
      </c>
    </row>
    <row r="197" spans="1:1" x14ac:dyDescent="0.2">
      <c r="A197" s="56">
        <v>41103</v>
      </c>
    </row>
    <row r="198" spans="1:1" x14ac:dyDescent="0.2">
      <c r="A198" s="56">
        <v>41104</v>
      </c>
    </row>
    <row r="199" spans="1:1" x14ac:dyDescent="0.2">
      <c r="A199" s="56">
        <v>41105</v>
      </c>
    </row>
    <row r="200" spans="1:1" x14ac:dyDescent="0.2">
      <c r="A200" s="56">
        <v>41106</v>
      </c>
    </row>
    <row r="201" spans="1:1" x14ac:dyDescent="0.2">
      <c r="A201" s="56">
        <v>41107</v>
      </c>
    </row>
    <row r="202" spans="1:1" x14ac:dyDescent="0.2">
      <c r="A202" s="56">
        <v>41108</v>
      </c>
    </row>
    <row r="203" spans="1:1" x14ac:dyDescent="0.2">
      <c r="A203" s="56">
        <v>41109</v>
      </c>
    </row>
    <row r="204" spans="1:1" x14ac:dyDescent="0.2">
      <c r="A204" s="56">
        <v>41110</v>
      </c>
    </row>
    <row r="205" spans="1:1" x14ac:dyDescent="0.2">
      <c r="A205" s="56">
        <v>41111</v>
      </c>
    </row>
    <row r="206" spans="1:1" x14ac:dyDescent="0.2">
      <c r="A206" s="56">
        <v>41112</v>
      </c>
    </row>
    <row r="207" spans="1:1" x14ac:dyDescent="0.2">
      <c r="A207" s="56">
        <v>41113</v>
      </c>
    </row>
    <row r="208" spans="1:1" x14ac:dyDescent="0.2">
      <c r="A208" s="56">
        <v>41114</v>
      </c>
    </row>
    <row r="209" spans="1:1" x14ac:dyDescent="0.2">
      <c r="A209" s="56">
        <v>41115</v>
      </c>
    </row>
    <row r="210" spans="1:1" x14ac:dyDescent="0.2">
      <c r="A210" s="56">
        <v>41116</v>
      </c>
    </row>
    <row r="211" spans="1:1" x14ac:dyDescent="0.2">
      <c r="A211" s="56">
        <v>41117</v>
      </c>
    </row>
    <row r="212" spans="1:1" x14ac:dyDescent="0.2">
      <c r="A212" s="56">
        <v>41118</v>
      </c>
    </row>
    <row r="213" spans="1:1" x14ac:dyDescent="0.2">
      <c r="A213" s="56">
        <v>41119</v>
      </c>
    </row>
    <row r="214" spans="1:1" x14ac:dyDescent="0.2">
      <c r="A214" s="56">
        <v>41120</v>
      </c>
    </row>
    <row r="215" spans="1:1" x14ac:dyDescent="0.2">
      <c r="A215" s="56">
        <v>41121</v>
      </c>
    </row>
    <row r="216" spans="1:1" x14ac:dyDescent="0.2">
      <c r="A216" s="56">
        <v>41122</v>
      </c>
    </row>
    <row r="217" spans="1:1" x14ac:dyDescent="0.2">
      <c r="A217" s="56">
        <v>41123</v>
      </c>
    </row>
    <row r="218" spans="1:1" x14ac:dyDescent="0.2">
      <c r="A218" s="56">
        <v>41124</v>
      </c>
    </row>
    <row r="219" spans="1:1" x14ac:dyDescent="0.2">
      <c r="A219" s="56">
        <v>41125</v>
      </c>
    </row>
    <row r="220" spans="1:1" x14ac:dyDescent="0.2">
      <c r="A220" s="56">
        <v>41126</v>
      </c>
    </row>
    <row r="221" spans="1:1" x14ac:dyDescent="0.2">
      <c r="A221" s="56">
        <v>41127</v>
      </c>
    </row>
    <row r="222" spans="1:1" x14ac:dyDescent="0.2">
      <c r="A222" s="56">
        <v>41128</v>
      </c>
    </row>
    <row r="223" spans="1:1" x14ac:dyDescent="0.2">
      <c r="A223" s="56">
        <v>41129</v>
      </c>
    </row>
    <row r="224" spans="1:1" x14ac:dyDescent="0.2">
      <c r="A224" s="56">
        <v>41130</v>
      </c>
    </row>
    <row r="225" spans="1:1" x14ac:dyDescent="0.2">
      <c r="A225" s="56">
        <v>41131</v>
      </c>
    </row>
    <row r="226" spans="1:1" x14ac:dyDescent="0.2">
      <c r="A226" s="56">
        <v>41132</v>
      </c>
    </row>
    <row r="227" spans="1:1" x14ac:dyDescent="0.2">
      <c r="A227" s="56">
        <v>41133</v>
      </c>
    </row>
    <row r="228" spans="1:1" x14ac:dyDescent="0.2">
      <c r="A228" s="56">
        <v>41134</v>
      </c>
    </row>
    <row r="229" spans="1:1" x14ac:dyDescent="0.2">
      <c r="A229" s="56">
        <v>41135</v>
      </c>
    </row>
    <row r="230" spans="1:1" x14ac:dyDescent="0.2">
      <c r="A230" s="56">
        <v>41136</v>
      </c>
    </row>
    <row r="231" spans="1:1" x14ac:dyDescent="0.2">
      <c r="A231" s="56">
        <v>41137</v>
      </c>
    </row>
    <row r="232" spans="1:1" x14ac:dyDescent="0.2">
      <c r="A232" s="56">
        <v>41138</v>
      </c>
    </row>
    <row r="233" spans="1:1" x14ac:dyDescent="0.2">
      <c r="A233" s="56">
        <v>41139</v>
      </c>
    </row>
    <row r="234" spans="1:1" x14ac:dyDescent="0.2">
      <c r="A234" s="56">
        <v>41140</v>
      </c>
    </row>
    <row r="235" spans="1:1" x14ac:dyDescent="0.2">
      <c r="A235" s="56">
        <v>41141</v>
      </c>
    </row>
    <row r="236" spans="1:1" x14ac:dyDescent="0.2">
      <c r="A236" s="56">
        <v>41142</v>
      </c>
    </row>
    <row r="237" spans="1:1" x14ac:dyDescent="0.2">
      <c r="A237" s="56">
        <v>41143</v>
      </c>
    </row>
    <row r="238" spans="1:1" x14ac:dyDescent="0.2">
      <c r="A238" s="56">
        <v>41144</v>
      </c>
    </row>
    <row r="239" spans="1:1" x14ac:dyDescent="0.2">
      <c r="A239" s="56">
        <v>41145</v>
      </c>
    </row>
    <row r="240" spans="1:1" x14ac:dyDescent="0.2">
      <c r="A240" s="56">
        <v>41146</v>
      </c>
    </row>
    <row r="241" spans="1:1" x14ac:dyDescent="0.2">
      <c r="A241" s="56">
        <v>41147</v>
      </c>
    </row>
    <row r="242" spans="1:1" x14ac:dyDescent="0.2">
      <c r="A242" s="56">
        <v>41148</v>
      </c>
    </row>
    <row r="243" spans="1:1" x14ac:dyDescent="0.2">
      <c r="A243" s="56">
        <v>41149</v>
      </c>
    </row>
    <row r="244" spans="1:1" x14ac:dyDescent="0.2">
      <c r="A244" s="56">
        <v>41150</v>
      </c>
    </row>
    <row r="245" spans="1:1" x14ac:dyDescent="0.2">
      <c r="A245" s="56">
        <v>41151</v>
      </c>
    </row>
    <row r="246" spans="1:1" x14ac:dyDescent="0.2">
      <c r="A246" s="56">
        <v>41152</v>
      </c>
    </row>
    <row r="247" spans="1:1" x14ac:dyDescent="0.2">
      <c r="A247" s="56">
        <v>41153</v>
      </c>
    </row>
    <row r="248" spans="1:1" x14ac:dyDescent="0.2">
      <c r="A248" s="56">
        <v>41154</v>
      </c>
    </row>
    <row r="249" spans="1:1" x14ac:dyDescent="0.2">
      <c r="A249" s="56">
        <v>41155</v>
      </c>
    </row>
    <row r="250" spans="1:1" x14ac:dyDescent="0.2">
      <c r="A250" s="56">
        <v>41156</v>
      </c>
    </row>
    <row r="251" spans="1:1" x14ac:dyDescent="0.2">
      <c r="A251" s="56">
        <v>41157</v>
      </c>
    </row>
    <row r="252" spans="1:1" x14ac:dyDescent="0.2">
      <c r="A252" s="56">
        <v>41158</v>
      </c>
    </row>
    <row r="253" spans="1:1" x14ac:dyDescent="0.2">
      <c r="A253" s="56">
        <v>41159</v>
      </c>
    </row>
    <row r="254" spans="1:1" x14ac:dyDescent="0.2">
      <c r="A254" s="56">
        <v>41160</v>
      </c>
    </row>
    <row r="255" spans="1:1" x14ac:dyDescent="0.2">
      <c r="A255" s="56">
        <v>41161</v>
      </c>
    </row>
    <row r="256" spans="1:1" x14ac:dyDescent="0.2">
      <c r="A256" s="56">
        <v>41162</v>
      </c>
    </row>
    <row r="257" spans="1:1" x14ac:dyDescent="0.2">
      <c r="A257" s="56">
        <v>41163</v>
      </c>
    </row>
    <row r="258" spans="1:1" x14ac:dyDescent="0.2">
      <c r="A258" s="56">
        <v>41164</v>
      </c>
    </row>
    <row r="259" spans="1:1" x14ac:dyDescent="0.2">
      <c r="A259" s="56">
        <v>41165</v>
      </c>
    </row>
    <row r="260" spans="1:1" x14ac:dyDescent="0.2">
      <c r="A260" s="56">
        <v>41166</v>
      </c>
    </row>
    <row r="261" spans="1:1" x14ac:dyDescent="0.2">
      <c r="A261" s="56">
        <v>41167</v>
      </c>
    </row>
    <row r="262" spans="1:1" x14ac:dyDescent="0.2">
      <c r="A262" s="56">
        <v>41168</v>
      </c>
    </row>
    <row r="263" spans="1:1" x14ac:dyDescent="0.2">
      <c r="A263" s="56">
        <v>41169</v>
      </c>
    </row>
    <row r="264" spans="1:1" x14ac:dyDescent="0.2">
      <c r="A264" s="56">
        <v>41170</v>
      </c>
    </row>
    <row r="265" spans="1:1" x14ac:dyDescent="0.2">
      <c r="A265" s="56">
        <v>41171</v>
      </c>
    </row>
    <row r="266" spans="1:1" x14ac:dyDescent="0.2">
      <c r="A266" s="56">
        <v>41172</v>
      </c>
    </row>
    <row r="267" spans="1:1" x14ac:dyDescent="0.2">
      <c r="A267" s="56">
        <v>41173</v>
      </c>
    </row>
    <row r="268" spans="1:1" x14ac:dyDescent="0.2">
      <c r="A268" s="56">
        <v>41174</v>
      </c>
    </row>
    <row r="269" spans="1:1" x14ac:dyDescent="0.2">
      <c r="A269" s="56">
        <v>41175</v>
      </c>
    </row>
    <row r="270" spans="1:1" x14ac:dyDescent="0.2">
      <c r="A270" s="56">
        <v>41176</v>
      </c>
    </row>
    <row r="271" spans="1:1" x14ac:dyDescent="0.2">
      <c r="A271" s="56">
        <v>41177</v>
      </c>
    </row>
    <row r="272" spans="1:1" x14ac:dyDescent="0.2">
      <c r="A272" s="56">
        <v>41178</v>
      </c>
    </row>
    <row r="273" spans="1:1" x14ac:dyDescent="0.2">
      <c r="A273" s="56">
        <v>41179</v>
      </c>
    </row>
    <row r="274" spans="1:1" x14ac:dyDescent="0.2">
      <c r="A274" s="56">
        <v>41180</v>
      </c>
    </row>
    <row r="275" spans="1:1" x14ac:dyDescent="0.2">
      <c r="A275" s="56">
        <v>41181</v>
      </c>
    </row>
    <row r="276" spans="1:1" x14ac:dyDescent="0.2">
      <c r="A276" s="56">
        <v>41182</v>
      </c>
    </row>
    <row r="277" spans="1:1" x14ac:dyDescent="0.2">
      <c r="A277" s="56">
        <v>41183</v>
      </c>
    </row>
    <row r="278" spans="1:1" x14ac:dyDescent="0.2">
      <c r="A278" s="56">
        <v>41184</v>
      </c>
    </row>
    <row r="279" spans="1:1" x14ac:dyDescent="0.2">
      <c r="A279" s="56">
        <v>41185</v>
      </c>
    </row>
    <row r="280" spans="1:1" x14ac:dyDescent="0.2">
      <c r="A280" s="56">
        <v>41186</v>
      </c>
    </row>
    <row r="281" spans="1:1" x14ac:dyDescent="0.2">
      <c r="A281" s="56">
        <v>41187</v>
      </c>
    </row>
    <row r="282" spans="1:1" x14ac:dyDescent="0.2">
      <c r="A282" s="56">
        <v>41188</v>
      </c>
    </row>
    <row r="283" spans="1:1" x14ac:dyDescent="0.2">
      <c r="A283" s="56">
        <v>41189</v>
      </c>
    </row>
    <row r="284" spans="1:1" x14ac:dyDescent="0.2">
      <c r="A284" s="56">
        <v>41190</v>
      </c>
    </row>
    <row r="285" spans="1:1" x14ac:dyDescent="0.2">
      <c r="A285" s="56">
        <v>41191</v>
      </c>
    </row>
    <row r="286" spans="1:1" x14ac:dyDescent="0.2">
      <c r="A286" s="56">
        <v>41192</v>
      </c>
    </row>
    <row r="287" spans="1:1" x14ac:dyDescent="0.2">
      <c r="A287" s="56">
        <v>41193</v>
      </c>
    </row>
    <row r="288" spans="1:1" x14ac:dyDescent="0.2">
      <c r="A288" s="56">
        <v>41194</v>
      </c>
    </row>
    <row r="289" spans="1:1" x14ac:dyDescent="0.2">
      <c r="A289" s="56">
        <v>41195</v>
      </c>
    </row>
    <row r="290" spans="1:1" x14ac:dyDescent="0.2">
      <c r="A290" s="56">
        <v>41196</v>
      </c>
    </row>
    <row r="291" spans="1:1" x14ac:dyDescent="0.2">
      <c r="A291" s="56">
        <v>41197</v>
      </c>
    </row>
    <row r="292" spans="1:1" x14ac:dyDescent="0.2">
      <c r="A292" s="56">
        <v>41198</v>
      </c>
    </row>
    <row r="293" spans="1:1" x14ac:dyDescent="0.2">
      <c r="A293" s="56">
        <v>41199</v>
      </c>
    </row>
    <row r="294" spans="1:1" x14ac:dyDescent="0.2">
      <c r="A294" s="56">
        <v>41200</v>
      </c>
    </row>
    <row r="295" spans="1:1" x14ac:dyDescent="0.2">
      <c r="A295" s="56">
        <v>41201</v>
      </c>
    </row>
    <row r="296" spans="1:1" x14ac:dyDescent="0.2">
      <c r="A296" s="56">
        <v>41202</v>
      </c>
    </row>
    <row r="297" spans="1:1" x14ac:dyDescent="0.2">
      <c r="A297" s="56">
        <v>41203</v>
      </c>
    </row>
    <row r="298" spans="1:1" x14ac:dyDescent="0.2">
      <c r="A298" s="56">
        <v>41204</v>
      </c>
    </row>
    <row r="299" spans="1:1" x14ac:dyDescent="0.2">
      <c r="A299" s="56">
        <v>41205</v>
      </c>
    </row>
    <row r="300" spans="1:1" x14ac:dyDescent="0.2">
      <c r="A300" s="56">
        <v>41206</v>
      </c>
    </row>
    <row r="301" spans="1:1" x14ac:dyDescent="0.2">
      <c r="A301" s="56">
        <v>41207</v>
      </c>
    </row>
    <row r="302" spans="1:1" x14ac:dyDescent="0.2">
      <c r="A302" s="56">
        <v>41208</v>
      </c>
    </row>
    <row r="303" spans="1:1" x14ac:dyDescent="0.2">
      <c r="A303" s="56">
        <v>41209</v>
      </c>
    </row>
    <row r="304" spans="1:1" x14ac:dyDescent="0.2">
      <c r="A304" s="56">
        <v>41210</v>
      </c>
    </row>
    <row r="305" spans="1:1" x14ac:dyDescent="0.2">
      <c r="A305" s="56">
        <v>41211</v>
      </c>
    </row>
    <row r="306" spans="1:1" x14ac:dyDescent="0.2">
      <c r="A306" s="56">
        <v>41212</v>
      </c>
    </row>
    <row r="307" spans="1:1" x14ac:dyDescent="0.2">
      <c r="A307" s="56">
        <v>41213</v>
      </c>
    </row>
    <row r="308" spans="1:1" x14ac:dyDescent="0.2">
      <c r="A308" s="56">
        <v>41214</v>
      </c>
    </row>
    <row r="309" spans="1:1" x14ac:dyDescent="0.2">
      <c r="A309" s="56">
        <v>41215</v>
      </c>
    </row>
    <row r="310" spans="1:1" x14ac:dyDescent="0.2">
      <c r="A310" s="56">
        <v>41216</v>
      </c>
    </row>
    <row r="311" spans="1:1" x14ac:dyDescent="0.2">
      <c r="A311" s="56">
        <v>41217</v>
      </c>
    </row>
    <row r="312" spans="1:1" x14ac:dyDescent="0.2">
      <c r="A312" s="56">
        <v>41218</v>
      </c>
    </row>
    <row r="313" spans="1:1" x14ac:dyDescent="0.2">
      <c r="A313" s="56">
        <v>41219</v>
      </c>
    </row>
    <row r="314" spans="1:1" x14ac:dyDescent="0.2">
      <c r="A314" s="56">
        <v>41220</v>
      </c>
    </row>
    <row r="315" spans="1:1" x14ac:dyDescent="0.2">
      <c r="A315" s="56">
        <v>41221</v>
      </c>
    </row>
    <row r="316" spans="1:1" x14ac:dyDescent="0.2">
      <c r="A316" s="56">
        <v>41222</v>
      </c>
    </row>
    <row r="317" spans="1:1" x14ac:dyDescent="0.2">
      <c r="A317" s="56">
        <v>41223</v>
      </c>
    </row>
    <row r="318" spans="1:1" x14ac:dyDescent="0.2">
      <c r="A318" s="56">
        <v>41224</v>
      </c>
    </row>
    <row r="319" spans="1:1" x14ac:dyDescent="0.2">
      <c r="A319" s="56">
        <v>41225</v>
      </c>
    </row>
    <row r="320" spans="1:1" x14ac:dyDescent="0.2">
      <c r="A320" s="56">
        <v>41226</v>
      </c>
    </row>
    <row r="321" spans="1:1" x14ac:dyDescent="0.2">
      <c r="A321" s="56">
        <v>41227</v>
      </c>
    </row>
    <row r="322" spans="1:1" x14ac:dyDescent="0.2">
      <c r="A322" s="56">
        <v>41228</v>
      </c>
    </row>
    <row r="323" spans="1:1" x14ac:dyDescent="0.2">
      <c r="A323" s="56">
        <v>41229</v>
      </c>
    </row>
    <row r="324" spans="1:1" x14ac:dyDescent="0.2">
      <c r="A324" s="56">
        <v>41230</v>
      </c>
    </row>
    <row r="325" spans="1:1" x14ac:dyDescent="0.2">
      <c r="A325" s="56">
        <v>41231</v>
      </c>
    </row>
    <row r="326" spans="1:1" x14ac:dyDescent="0.2">
      <c r="A326" s="56">
        <v>41232</v>
      </c>
    </row>
    <row r="327" spans="1:1" x14ac:dyDescent="0.2">
      <c r="A327" s="56">
        <v>41233</v>
      </c>
    </row>
    <row r="328" spans="1:1" x14ac:dyDescent="0.2">
      <c r="A328" s="56">
        <v>41234</v>
      </c>
    </row>
    <row r="329" spans="1:1" x14ac:dyDescent="0.2">
      <c r="A329" s="56">
        <v>41235</v>
      </c>
    </row>
    <row r="330" spans="1:1" x14ac:dyDescent="0.2">
      <c r="A330" s="56">
        <v>41236</v>
      </c>
    </row>
    <row r="331" spans="1:1" x14ac:dyDescent="0.2">
      <c r="A331" s="56">
        <v>41237</v>
      </c>
    </row>
    <row r="332" spans="1:1" x14ac:dyDescent="0.2">
      <c r="A332" s="56">
        <v>41238</v>
      </c>
    </row>
    <row r="333" spans="1:1" x14ac:dyDescent="0.2">
      <c r="A333" s="56">
        <v>41239</v>
      </c>
    </row>
    <row r="334" spans="1:1" x14ac:dyDescent="0.2">
      <c r="A334" s="56">
        <v>41240</v>
      </c>
    </row>
    <row r="335" spans="1:1" x14ac:dyDescent="0.2">
      <c r="A335" s="56">
        <v>41241</v>
      </c>
    </row>
    <row r="336" spans="1:1" x14ac:dyDescent="0.2">
      <c r="A336" s="56">
        <v>41242</v>
      </c>
    </row>
    <row r="337" spans="1:1" x14ac:dyDescent="0.2">
      <c r="A337" s="56">
        <v>41243</v>
      </c>
    </row>
    <row r="338" spans="1:1" x14ac:dyDescent="0.2">
      <c r="A338" s="56">
        <v>41244</v>
      </c>
    </row>
    <row r="339" spans="1:1" x14ac:dyDescent="0.2">
      <c r="A339" s="56">
        <v>41245</v>
      </c>
    </row>
    <row r="340" spans="1:1" x14ac:dyDescent="0.2">
      <c r="A340" s="56">
        <v>41246</v>
      </c>
    </row>
    <row r="341" spans="1:1" x14ac:dyDescent="0.2">
      <c r="A341" s="56">
        <v>41247</v>
      </c>
    </row>
    <row r="342" spans="1:1" x14ac:dyDescent="0.2">
      <c r="A342" s="56">
        <v>41248</v>
      </c>
    </row>
    <row r="343" spans="1:1" x14ac:dyDescent="0.2">
      <c r="A343" s="56">
        <v>41249</v>
      </c>
    </row>
    <row r="344" spans="1:1" x14ac:dyDescent="0.2">
      <c r="A344" s="56">
        <v>41250</v>
      </c>
    </row>
    <row r="345" spans="1:1" x14ac:dyDescent="0.2">
      <c r="A345" s="56">
        <v>41251</v>
      </c>
    </row>
    <row r="346" spans="1:1" x14ac:dyDescent="0.2">
      <c r="A346" s="56">
        <v>41252</v>
      </c>
    </row>
    <row r="347" spans="1:1" x14ac:dyDescent="0.2">
      <c r="A347" s="56">
        <v>41253</v>
      </c>
    </row>
    <row r="348" spans="1:1" x14ac:dyDescent="0.2">
      <c r="A348" s="56">
        <v>41254</v>
      </c>
    </row>
    <row r="349" spans="1:1" x14ac:dyDescent="0.2">
      <c r="A349" s="56">
        <v>41255</v>
      </c>
    </row>
    <row r="350" spans="1:1" x14ac:dyDescent="0.2">
      <c r="A350" s="56">
        <v>41256</v>
      </c>
    </row>
    <row r="351" spans="1:1" x14ac:dyDescent="0.2">
      <c r="A351" s="56">
        <v>41257</v>
      </c>
    </row>
    <row r="352" spans="1:1" x14ac:dyDescent="0.2">
      <c r="A352" s="56">
        <v>41258</v>
      </c>
    </row>
    <row r="353" spans="1:1" x14ac:dyDescent="0.2">
      <c r="A353" s="56">
        <v>41259</v>
      </c>
    </row>
    <row r="354" spans="1:1" x14ac:dyDescent="0.2">
      <c r="A354" s="56">
        <v>41260</v>
      </c>
    </row>
    <row r="355" spans="1:1" x14ac:dyDescent="0.2">
      <c r="A355" s="56">
        <v>41261</v>
      </c>
    </row>
    <row r="356" spans="1:1" x14ac:dyDescent="0.2">
      <c r="A356" s="56">
        <v>41262</v>
      </c>
    </row>
    <row r="357" spans="1:1" x14ac:dyDescent="0.2">
      <c r="A357" s="56">
        <v>41263</v>
      </c>
    </row>
    <row r="358" spans="1:1" x14ac:dyDescent="0.2">
      <c r="A358" s="56">
        <v>41264</v>
      </c>
    </row>
    <row r="359" spans="1:1" x14ac:dyDescent="0.2">
      <c r="A359" s="56">
        <v>41265</v>
      </c>
    </row>
    <row r="360" spans="1:1" x14ac:dyDescent="0.2">
      <c r="A360" s="56">
        <v>41266</v>
      </c>
    </row>
    <row r="361" spans="1:1" x14ac:dyDescent="0.2">
      <c r="A361" s="56">
        <v>41267</v>
      </c>
    </row>
    <row r="362" spans="1:1" x14ac:dyDescent="0.2">
      <c r="A362" s="56">
        <v>41268</v>
      </c>
    </row>
    <row r="363" spans="1:1" x14ac:dyDescent="0.2">
      <c r="A363" s="56">
        <v>41269</v>
      </c>
    </row>
    <row r="364" spans="1:1" x14ac:dyDescent="0.2">
      <c r="A364" s="56">
        <v>41270</v>
      </c>
    </row>
    <row r="365" spans="1:1" x14ac:dyDescent="0.2">
      <c r="A365" s="56">
        <v>41271</v>
      </c>
    </row>
    <row r="366" spans="1:1" x14ac:dyDescent="0.2">
      <c r="A366" s="56">
        <v>41272</v>
      </c>
    </row>
    <row r="367" spans="1:1" x14ac:dyDescent="0.2">
      <c r="A367" s="56">
        <v>41273</v>
      </c>
    </row>
    <row r="368" spans="1:1" x14ac:dyDescent="0.2">
      <c r="A368" s="56">
        <v>41274</v>
      </c>
    </row>
    <row r="369" spans="1:1" x14ac:dyDescent="0.2">
      <c r="A369" s="56">
        <v>41275</v>
      </c>
    </row>
    <row r="370" spans="1:1" x14ac:dyDescent="0.2">
      <c r="A370" s="56">
        <v>41276</v>
      </c>
    </row>
    <row r="371" spans="1:1" x14ac:dyDescent="0.2">
      <c r="A371" s="56">
        <v>41277</v>
      </c>
    </row>
    <row r="372" spans="1:1" x14ac:dyDescent="0.2">
      <c r="A372" s="56">
        <v>41278</v>
      </c>
    </row>
    <row r="373" spans="1:1" x14ac:dyDescent="0.2">
      <c r="A373" s="56">
        <v>41279</v>
      </c>
    </row>
    <row r="374" spans="1:1" x14ac:dyDescent="0.2">
      <c r="A374" s="56">
        <v>41280</v>
      </c>
    </row>
    <row r="375" spans="1:1" x14ac:dyDescent="0.2">
      <c r="A375" s="56">
        <v>41281</v>
      </c>
    </row>
    <row r="376" spans="1:1" x14ac:dyDescent="0.2">
      <c r="A376" s="56">
        <v>41282</v>
      </c>
    </row>
    <row r="377" spans="1:1" x14ac:dyDescent="0.2">
      <c r="A377" s="56">
        <v>41283</v>
      </c>
    </row>
    <row r="378" spans="1:1" x14ac:dyDescent="0.2">
      <c r="A378" s="56">
        <v>41284</v>
      </c>
    </row>
    <row r="379" spans="1:1" x14ac:dyDescent="0.2">
      <c r="A379" s="56">
        <v>41285</v>
      </c>
    </row>
    <row r="380" spans="1:1" x14ac:dyDescent="0.2">
      <c r="A380" s="56">
        <v>41286</v>
      </c>
    </row>
    <row r="381" spans="1:1" x14ac:dyDescent="0.2">
      <c r="A381" s="56">
        <v>41287</v>
      </c>
    </row>
    <row r="382" spans="1:1" x14ac:dyDescent="0.2">
      <c r="A382" s="56">
        <v>41288</v>
      </c>
    </row>
    <row r="383" spans="1:1" x14ac:dyDescent="0.2">
      <c r="A383" s="56">
        <v>41289</v>
      </c>
    </row>
    <row r="384" spans="1:1" x14ac:dyDescent="0.2">
      <c r="A384" s="56">
        <v>41290</v>
      </c>
    </row>
    <row r="385" spans="1:1" x14ac:dyDescent="0.2">
      <c r="A385" s="56">
        <v>41291</v>
      </c>
    </row>
    <row r="386" spans="1:1" x14ac:dyDescent="0.2">
      <c r="A386" s="56">
        <v>41292</v>
      </c>
    </row>
    <row r="387" spans="1:1" x14ac:dyDescent="0.2">
      <c r="A387" s="56">
        <v>41293</v>
      </c>
    </row>
    <row r="388" spans="1:1" x14ac:dyDescent="0.2">
      <c r="A388" s="56">
        <v>41294</v>
      </c>
    </row>
    <row r="389" spans="1:1" x14ac:dyDescent="0.2">
      <c r="A389" s="56">
        <v>41295</v>
      </c>
    </row>
    <row r="390" spans="1:1" x14ac:dyDescent="0.2">
      <c r="A390" s="56">
        <v>41296</v>
      </c>
    </row>
    <row r="391" spans="1:1" x14ac:dyDescent="0.2">
      <c r="A391" s="56">
        <v>41297</v>
      </c>
    </row>
    <row r="392" spans="1:1" x14ac:dyDescent="0.2">
      <c r="A392" s="56">
        <v>41298</v>
      </c>
    </row>
    <row r="393" spans="1:1" x14ac:dyDescent="0.2">
      <c r="A393" s="56">
        <v>41299</v>
      </c>
    </row>
    <row r="394" spans="1:1" x14ac:dyDescent="0.2">
      <c r="A394" s="56">
        <v>41300</v>
      </c>
    </row>
    <row r="395" spans="1:1" x14ac:dyDescent="0.2">
      <c r="A395" s="56">
        <v>41301</v>
      </c>
    </row>
    <row r="396" spans="1:1" x14ac:dyDescent="0.2">
      <c r="A396" s="56">
        <v>41302</v>
      </c>
    </row>
    <row r="397" spans="1:1" x14ac:dyDescent="0.2">
      <c r="A397" s="56">
        <v>41303</v>
      </c>
    </row>
    <row r="398" spans="1:1" x14ac:dyDescent="0.2">
      <c r="A398" s="56">
        <v>41304</v>
      </c>
    </row>
    <row r="399" spans="1:1" x14ac:dyDescent="0.2">
      <c r="A399" s="56">
        <v>41305</v>
      </c>
    </row>
    <row r="400" spans="1:1" x14ac:dyDescent="0.2">
      <c r="A400" s="56">
        <v>41306</v>
      </c>
    </row>
    <row r="401" spans="1:1" x14ac:dyDescent="0.2">
      <c r="A401" s="56">
        <v>41307</v>
      </c>
    </row>
    <row r="402" spans="1:1" x14ac:dyDescent="0.2">
      <c r="A402" s="56">
        <v>41308</v>
      </c>
    </row>
    <row r="403" spans="1:1" x14ac:dyDescent="0.2">
      <c r="A403" s="56">
        <v>41309</v>
      </c>
    </row>
    <row r="404" spans="1:1" x14ac:dyDescent="0.2">
      <c r="A404" s="56">
        <v>41310</v>
      </c>
    </row>
    <row r="405" spans="1:1" x14ac:dyDescent="0.2">
      <c r="A405" s="56">
        <v>41311</v>
      </c>
    </row>
    <row r="406" spans="1:1" x14ac:dyDescent="0.2">
      <c r="A406" s="56">
        <v>41312</v>
      </c>
    </row>
    <row r="407" spans="1:1" x14ac:dyDescent="0.2">
      <c r="A407" s="56">
        <v>41313</v>
      </c>
    </row>
    <row r="408" spans="1:1" x14ac:dyDescent="0.2">
      <c r="A408" s="56">
        <v>41314</v>
      </c>
    </row>
    <row r="409" spans="1:1" x14ac:dyDescent="0.2">
      <c r="A409" s="56">
        <v>41315</v>
      </c>
    </row>
    <row r="410" spans="1:1" x14ac:dyDescent="0.2">
      <c r="A410" s="56">
        <v>41316</v>
      </c>
    </row>
    <row r="411" spans="1:1" x14ac:dyDescent="0.2">
      <c r="A411" s="56">
        <v>41317</v>
      </c>
    </row>
    <row r="412" spans="1:1" x14ac:dyDescent="0.2">
      <c r="A412" s="56">
        <v>41318</v>
      </c>
    </row>
    <row r="413" spans="1:1" x14ac:dyDescent="0.2">
      <c r="A413" s="56">
        <v>41319</v>
      </c>
    </row>
    <row r="414" spans="1:1" x14ac:dyDescent="0.2">
      <c r="A414" s="56">
        <v>41320</v>
      </c>
    </row>
    <row r="415" spans="1:1" x14ac:dyDescent="0.2">
      <c r="A415" s="56">
        <v>41321</v>
      </c>
    </row>
    <row r="416" spans="1:1" x14ac:dyDescent="0.2">
      <c r="A416" s="56">
        <v>41322</v>
      </c>
    </row>
    <row r="417" spans="1:1" x14ac:dyDescent="0.2">
      <c r="A417" s="56">
        <v>41323</v>
      </c>
    </row>
    <row r="418" spans="1:1" x14ac:dyDescent="0.2">
      <c r="A418" s="56">
        <v>41324</v>
      </c>
    </row>
    <row r="419" spans="1:1" x14ac:dyDescent="0.2">
      <c r="A419" s="56">
        <v>41325</v>
      </c>
    </row>
    <row r="420" spans="1:1" x14ac:dyDescent="0.2">
      <c r="A420" s="56">
        <v>41326</v>
      </c>
    </row>
    <row r="421" spans="1:1" x14ac:dyDescent="0.2">
      <c r="A421" s="56">
        <v>41327</v>
      </c>
    </row>
    <row r="422" spans="1:1" x14ac:dyDescent="0.2">
      <c r="A422" s="56">
        <v>41328</v>
      </c>
    </row>
    <row r="423" spans="1:1" x14ac:dyDescent="0.2">
      <c r="A423" s="56">
        <v>41329</v>
      </c>
    </row>
    <row r="424" spans="1:1" x14ac:dyDescent="0.2">
      <c r="A424" s="56">
        <v>41330</v>
      </c>
    </row>
    <row r="425" spans="1:1" x14ac:dyDescent="0.2">
      <c r="A425" s="56">
        <v>41331</v>
      </c>
    </row>
    <row r="426" spans="1:1" x14ac:dyDescent="0.2">
      <c r="A426" s="56">
        <v>41332</v>
      </c>
    </row>
    <row r="427" spans="1:1" x14ac:dyDescent="0.2">
      <c r="A427" s="56">
        <v>41333</v>
      </c>
    </row>
    <row r="428" spans="1:1" x14ac:dyDescent="0.2">
      <c r="A428" s="56">
        <v>41334</v>
      </c>
    </row>
    <row r="429" spans="1:1" x14ac:dyDescent="0.2">
      <c r="A429" s="56">
        <v>41335</v>
      </c>
    </row>
    <row r="430" spans="1:1" x14ac:dyDescent="0.2">
      <c r="A430" s="56">
        <v>41336</v>
      </c>
    </row>
    <row r="431" spans="1:1" x14ac:dyDescent="0.2">
      <c r="A431" s="56">
        <v>41337</v>
      </c>
    </row>
    <row r="432" spans="1:1" x14ac:dyDescent="0.2">
      <c r="A432" s="56">
        <v>41338</v>
      </c>
    </row>
    <row r="433" spans="1:1" x14ac:dyDescent="0.2">
      <c r="A433" s="56">
        <v>41339</v>
      </c>
    </row>
    <row r="434" spans="1:1" x14ac:dyDescent="0.2">
      <c r="A434" s="56">
        <v>41340</v>
      </c>
    </row>
    <row r="435" spans="1:1" x14ac:dyDescent="0.2">
      <c r="A435" s="56">
        <v>41341</v>
      </c>
    </row>
    <row r="436" spans="1:1" x14ac:dyDescent="0.2">
      <c r="A436" s="56">
        <v>41342</v>
      </c>
    </row>
    <row r="437" spans="1:1" x14ac:dyDescent="0.2">
      <c r="A437" s="56">
        <v>41343</v>
      </c>
    </row>
    <row r="438" spans="1:1" x14ac:dyDescent="0.2">
      <c r="A438" s="56">
        <v>41344</v>
      </c>
    </row>
    <row r="439" spans="1:1" x14ac:dyDescent="0.2">
      <c r="A439" s="56">
        <v>41345</v>
      </c>
    </row>
    <row r="440" spans="1:1" x14ac:dyDescent="0.2">
      <c r="A440" s="56">
        <v>41346</v>
      </c>
    </row>
    <row r="441" spans="1:1" x14ac:dyDescent="0.2">
      <c r="A441" s="56">
        <v>41347</v>
      </c>
    </row>
    <row r="442" spans="1:1" x14ac:dyDescent="0.2">
      <c r="A442" s="56">
        <v>41348</v>
      </c>
    </row>
    <row r="443" spans="1:1" x14ac:dyDescent="0.2">
      <c r="A443" s="56">
        <v>41349</v>
      </c>
    </row>
    <row r="444" spans="1:1" x14ac:dyDescent="0.2">
      <c r="A444" s="56">
        <v>41350</v>
      </c>
    </row>
    <row r="445" spans="1:1" x14ac:dyDescent="0.2">
      <c r="A445" s="56">
        <v>41351</v>
      </c>
    </row>
    <row r="446" spans="1:1" x14ac:dyDescent="0.2">
      <c r="A446" s="56">
        <v>41352</v>
      </c>
    </row>
    <row r="447" spans="1:1" x14ac:dyDescent="0.2">
      <c r="A447" s="56">
        <v>41353</v>
      </c>
    </row>
    <row r="448" spans="1:1" x14ac:dyDescent="0.2">
      <c r="A448" s="56">
        <v>41354</v>
      </c>
    </row>
    <row r="449" spans="1:1" x14ac:dyDescent="0.2">
      <c r="A449" s="56">
        <v>41355</v>
      </c>
    </row>
    <row r="450" spans="1:1" x14ac:dyDescent="0.2">
      <c r="A450" s="56">
        <v>41356</v>
      </c>
    </row>
    <row r="451" spans="1:1" x14ac:dyDescent="0.2">
      <c r="A451" s="56">
        <v>41357</v>
      </c>
    </row>
    <row r="452" spans="1:1" x14ac:dyDescent="0.2">
      <c r="A452" s="56">
        <v>41358</v>
      </c>
    </row>
    <row r="453" spans="1:1" x14ac:dyDescent="0.2">
      <c r="A453" s="56">
        <v>41359</v>
      </c>
    </row>
    <row r="454" spans="1:1" x14ac:dyDescent="0.2">
      <c r="A454" s="56">
        <v>41360</v>
      </c>
    </row>
    <row r="455" spans="1:1" x14ac:dyDescent="0.2">
      <c r="A455" s="56">
        <v>41361</v>
      </c>
    </row>
    <row r="456" spans="1:1" x14ac:dyDescent="0.2">
      <c r="A456" s="56">
        <v>41362</v>
      </c>
    </row>
    <row r="457" spans="1:1" x14ac:dyDescent="0.2">
      <c r="A457" s="56">
        <v>41363</v>
      </c>
    </row>
    <row r="458" spans="1:1" x14ac:dyDescent="0.2">
      <c r="A458" s="56">
        <v>41364</v>
      </c>
    </row>
    <row r="459" spans="1:1" x14ac:dyDescent="0.2">
      <c r="A459" s="56">
        <v>41365</v>
      </c>
    </row>
    <row r="460" spans="1:1" x14ac:dyDescent="0.2">
      <c r="A460" s="56">
        <v>41366</v>
      </c>
    </row>
    <row r="461" spans="1:1" x14ac:dyDescent="0.2">
      <c r="A461" s="56">
        <v>41367</v>
      </c>
    </row>
    <row r="462" spans="1:1" x14ac:dyDescent="0.2">
      <c r="A462" s="56">
        <v>41368</v>
      </c>
    </row>
    <row r="463" spans="1:1" x14ac:dyDescent="0.2">
      <c r="A463" s="56">
        <v>41369</v>
      </c>
    </row>
    <row r="464" spans="1:1" x14ac:dyDescent="0.2">
      <c r="A464" s="56">
        <v>41370</v>
      </c>
    </row>
    <row r="465" spans="1:1" x14ac:dyDescent="0.2">
      <c r="A465" s="56">
        <v>41371</v>
      </c>
    </row>
    <row r="466" spans="1:1" x14ac:dyDescent="0.2">
      <c r="A466" s="56">
        <v>41372</v>
      </c>
    </row>
    <row r="467" spans="1:1" x14ac:dyDescent="0.2">
      <c r="A467" s="56">
        <v>41373</v>
      </c>
    </row>
    <row r="468" spans="1:1" x14ac:dyDescent="0.2">
      <c r="A468" s="56">
        <v>41374</v>
      </c>
    </row>
    <row r="469" spans="1:1" x14ac:dyDescent="0.2">
      <c r="A469" s="56">
        <v>41375</v>
      </c>
    </row>
    <row r="470" spans="1:1" x14ac:dyDescent="0.2">
      <c r="A470" s="56">
        <v>41376</v>
      </c>
    </row>
    <row r="471" spans="1:1" x14ac:dyDescent="0.2">
      <c r="A471" s="56">
        <v>41377</v>
      </c>
    </row>
    <row r="472" spans="1:1" x14ac:dyDescent="0.2">
      <c r="A472" s="56">
        <v>41378</v>
      </c>
    </row>
    <row r="473" spans="1:1" x14ac:dyDescent="0.2">
      <c r="A473" s="56">
        <v>41379</v>
      </c>
    </row>
    <row r="474" spans="1:1" x14ac:dyDescent="0.2">
      <c r="A474" s="56">
        <v>41380</v>
      </c>
    </row>
    <row r="475" spans="1:1" x14ac:dyDescent="0.2">
      <c r="A475" s="56">
        <v>41381</v>
      </c>
    </row>
    <row r="476" spans="1:1" x14ac:dyDescent="0.2">
      <c r="A476" s="56">
        <v>41382</v>
      </c>
    </row>
    <row r="477" spans="1:1" x14ac:dyDescent="0.2">
      <c r="A477" s="56">
        <v>41383</v>
      </c>
    </row>
    <row r="478" spans="1:1" x14ac:dyDescent="0.2">
      <c r="A478" s="56">
        <v>41384</v>
      </c>
    </row>
    <row r="479" spans="1:1" x14ac:dyDescent="0.2">
      <c r="A479" s="56">
        <v>41385</v>
      </c>
    </row>
    <row r="480" spans="1:1" x14ac:dyDescent="0.2">
      <c r="A480" s="56">
        <v>41386</v>
      </c>
    </row>
    <row r="481" spans="1:1" x14ac:dyDescent="0.2">
      <c r="A481" s="56">
        <v>41387</v>
      </c>
    </row>
    <row r="482" spans="1:1" x14ac:dyDescent="0.2">
      <c r="A482" s="56">
        <v>41388</v>
      </c>
    </row>
    <row r="483" spans="1:1" x14ac:dyDescent="0.2">
      <c r="A483" s="56">
        <v>41389</v>
      </c>
    </row>
    <row r="484" spans="1:1" x14ac:dyDescent="0.2">
      <c r="A484" s="56">
        <v>41390</v>
      </c>
    </row>
    <row r="485" spans="1:1" x14ac:dyDescent="0.2">
      <c r="A485" s="56">
        <v>41391</v>
      </c>
    </row>
    <row r="486" spans="1:1" x14ac:dyDescent="0.2">
      <c r="A486" s="56">
        <v>41392</v>
      </c>
    </row>
    <row r="487" spans="1:1" x14ac:dyDescent="0.2">
      <c r="A487" s="56">
        <v>41393</v>
      </c>
    </row>
    <row r="488" spans="1:1" x14ac:dyDescent="0.2">
      <c r="A488" s="56">
        <v>41394</v>
      </c>
    </row>
    <row r="489" spans="1:1" x14ac:dyDescent="0.2">
      <c r="A489" s="56">
        <v>41395</v>
      </c>
    </row>
    <row r="490" spans="1:1" x14ac:dyDescent="0.2">
      <c r="A490" s="56">
        <v>41396</v>
      </c>
    </row>
    <row r="491" spans="1:1" x14ac:dyDescent="0.2">
      <c r="A491" s="56">
        <v>41397</v>
      </c>
    </row>
    <row r="492" spans="1:1" x14ac:dyDescent="0.2">
      <c r="A492" s="56">
        <v>41398</v>
      </c>
    </row>
    <row r="493" spans="1:1" x14ac:dyDescent="0.2">
      <c r="A493" s="56">
        <v>41399</v>
      </c>
    </row>
    <row r="494" spans="1:1" x14ac:dyDescent="0.2">
      <c r="A494" s="56">
        <v>41400</v>
      </c>
    </row>
    <row r="495" spans="1:1" x14ac:dyDescent="0.2">
      <c r="A495" s="56">
        <v>41401</v>
      </c>
    </row>
    <row r="496" spans="1:1" x14ac:dyDescent="0.2">
      <c r="A496" s="56">
        <v>41402</v>
      </c>
    </row>
    <row r="497" spans="1:1" x14ac:dyDescent="0.2">
      <c r="A497" s="56">
        <v>41403</v>
      </c>
    </row>
    <row r="498" spans="1:1" x14ac:dyDescent="0.2">
      <c r="A498" s="56">
        <v>41404</v>
      </c>
    </row>
    <row r="499" spans="1:1" x14ac:dyDescent="0.2">
      <c r="A499" s="56">
        <v>41405</v>
      </c>
    </row>
    <row r="500" spans="1:1" x14ac:dyDescent="0.2">
      <c r="A500" s="56">
        <v>41406</v>
      </c>
    </row>
    <row r="501" spans="1:1" x14ac:dyDescent="0.2">
      <c r="A501" s="56">
        <v>41407</v>
      </c>
    </row>
    <row r="502" spans="1:1" x14ac:dyDescent="0.2">
      <c r="A502" s="56">
        <v>41408</v>
      </c>
    </row>
    <row r="503" spans="1:1" x14ac:dyDescent="0.2">
      <c r="A503" s="56">
        <v>41409</v>
      </c>
    </row>
    <row r="504" spans="1:1" x14ac:dyDescent="0.2">
      <c r="A504" s="56">
        <v>41410</v>
      </c>
    </row>
    <row r="505" spans="1:1" x14ac:dyDescent="0.2">
      <c r="A505" s="56">
        <v>41411</v>
      </c>
    </row>
    <row r="506" spans="1:1" x14ac:dyDescent="0.2">
      <c r="A506" s="56">
        <v>41412</v>
      </c>
    </row>
    <row r="507" spans="1:1" x14ac:dyDescent="0.2">
      <c r="A507" s="56">
        <v>41413</v>
      </c>
    </row>
    <row r="508" spans="1:1" x14ac:dyDescent="0.2">
      <c r="A508" s="56">
        <v>41414</v>
      </c>
    </row>
    <row r="509" spans="1:1" x14ac:dyDescent="0.2">
      <c r="A509" s="56">
        <v>41415</v>
      </c>
    </row>
    <row r="510" spans="1:1" x14ac:dyDescent="0.2">
      <c r="A510" s="56">
        <v>41416</v>
      </c>
    </row>
    <row r="511" spans="1:1" x14ac:dyDescent="0.2">
      <c r="A511" s="56">
        <v>41417</v>
      </c>
    </row>
    <row r="512" spans="1:1" x14ac:dyDescent="0.2">
      <c r="A512" s="56">
        <v>41418</v>
      </c>
    </row>
    <row r="513" spans="1:1" x14ac:dyDescent="0.2">
      <c r="A513" s="56">
        <v>41419</v>
      </c>
    </row>
    <row r="514" spans="1:1" x14ac:dyDescent="0.2">
      <c r="A514" s="56">
        <v>41420</v>
      </c>
    </row>
    <row r="515" spans="1:1" x14ac:dyDescent="0.2">
      <c r="A515" s="56">
        <v>41421</v>
      </c>
    </row>
    <row r="516" spans="1:1" x14ac:dyDescent="0.2">
      <c r="A516" s="56">
        <v>41422</v>
      </c>
    </row>
    <row r="517" spans="1:1" x14ac:dyDescent="0.2">
      <c r="A517" s="56">
        <v>41423</v>
      </c>
    </row>
    <row r="518" spans="1:1" x14ac:dyDescent="0.2">
      <c r="A518" s="56">
        <v>41424</v>
      </c>
    </row>
    <row r="519" spans="1:1" x14ac:dyDescent="0.2">
      <c r="A519" s="56">
        <v>41425</v>
      </c>
    </row>
    <row r="520" spans="1:1" x14ac:dyDescent="0.2">
      <c r="A520" s="56">
        <v>41426</v>
      </c>
    </row>
    <row r="521" spans="1:1" x14ac:dyDescent="0.2">
      <c r="A521" s="56">
        <v>41427</v>
      </c>
    </row>
    <row r="522" spans="1:1" x14ac:dyDescent="0.2">
      <c r="A522" s="56">
        <v>41428</v>
      </c>
    </row>
    <row r="523" spans="1:1" x14ac:dyDescent="0.2">
      <c r="A523" s="56">
        <v>41429</v>
      </c>
    </row>
    <row r="524" spans="1:1" x14ac:dyDescent="0.2">
      <c r="A524" s="56">
        <v>41430</v>
      </c>
    </row>
    <row r="525" spans="1:1" x14ac:dyDescent="0.2">
      <c r="A525" s="56">
        <v>41431</v>
      </c>
    </row>
    <row r="526" spans="1:1" x14ac:dyDescent="0.2">
      <c r="A526" s="56">
        <v>41432</v>
      </c>
    </row>
    <row r="527" spans="1:1" x14ac:dyDescent="0.2">
      <c r="A527" s="56">
        <v>41433</v>
      </c>
    </row>
    <row r="528" spans="1:1" x14ac:dyDescent="0.2">
      <c r="A528" s="56">
        <v>41434</v>
      </c>
    </row>
    <row r="529" spans="1:1" x14ac:dyDescent="0.2">
      <c r="A529" s="56">
        <v>41435</v>
      </c>
    </row>
    <row r="530" spans="1:1" x14ac:dyDescent="0.2">
      <c r="A530" s="56">
        <v>41436</v>
      </c>
    </row>
    <row r="531" spans="1:1" x14ac:dyDescent="0.2">
      <c r="A531" s="56">
        <v>41437</v>
      </c>
    </row>
    <row r="532" spans="1:1" x14ac:dyDescent="0.2">
      <c r="A532" s="56">
        <v>41438</v>
      </c>
    </row>
    <row r="533" spans="1:1" x14ac:dyDescent="0.2">
      <c r="A533" s="56">
        <v>41439</v>
      </c>
    </row>
    <row r="534" spans="1:1" x14ac:dyDescent="0.2">
      <c r="A534" s="56">
        <v>41440</v>
      </c>
    </row>
    <row r="535" spans="1:1" x14ac:dyDescent="0.2">
      <c r="A535" s="56">
        <v>41441</v>
      </c>
    </row>
    <row r="536" spans="1:1" x14ac:dyDescent="0.2">
      <c r="A536" s="56">
        <v>41442</v>
      </c>
    </row>
    <row r="537" spans="1:1" x14ac:dyDescent="0.2">
      <c r="A537" s="56">
        <v>41443</v>
      </c>
    </row>
    <row r="538" spans="1:1" x14ac:dyDescent="0.2">
      <c r="A538" s="56">
        <v>41444</v>
      </c>
    </row>
    <row r="539" spans="1:1" x14ac:dyDescent="0.2">
      <c r="A539" s="56">
        <v>41445</v>
      </c>
    </row>
    <row r="540" spans="1:1" x14ac:dyDescent="0.2">
      <c r="A540" s="56">
        <v>41446</v>
      </c>
    </row>
    <row r="541" spans="1:1" x14ac:dyDescent="0.2">
      <c r="A541" s="56">
        <v>41447</v>
      </c>
    </row>
    <row r="542" spans="1:1" x14ac:dyDescent="0.2">
      <c r="A542" s="56">
        <v>41448</v>
      </c>
    </row>
    <row r="543" spans="1:1" x14ac:dyDescent="0.2">
      <c r="A543" s="56">
        <v>41449</v>
      </c>
    </row>
    <row r="544" spans="1:1" x14ac:dyDescent="0.2">
      <c r="A544" s="56">
        <v>41450</v>
      </c>
    </row>
    <row r="545" spans="1:1" x14ac:dyDescent="0.2">
      <c r="A545" s="56">
        <v>41451</v>
      </c>
    </row>
    <row r="546" spans="1:1" x14ac:dyDescent="0.2">
      <c r="A546" s="56">
        <v>41452</v>
      </c>
    </row>
    <row r="547" spans="1:1" x14ac:dyDescent="0.2">
      <c r="A547" s="56">
        <v>41453</v>
      </c>
    </row>
    <row r="548" spans="1:1" x14ac:dyDescent="0.2">
      <c r="A548" s="56">
        <v>41454</v>
      </c>
    </row>
    <row r="549" spans="1:1" x14ac:dyDescent="0.2">
      <c r="A549" s="56">
        <v>41455</v>
      </c>
    </row>
    <row r="550" spans="1:1" x14ac:dyDescent="0.2">
      <c r="A550" s="56">
        <v>41456</v>
      </c>
    </row>
    <row r="551" spans="1:1" x14ac:dyDescent="0.2">
      <c r="A551" s="56">
        <v>41457</v>
      </c>
    </row>
    <row r="552" spans="1:1" x14ac:dyDescent="0.2">
      <c r="A552" s="56">
        <v>41458</v>
      </c>
    </row>
    <row r="553" spans="1:1" x14ac:dyDescent="0.2">
      <c r="A553" s="56">
        <v>41459</v>
      </c>
    </row>
    <row r="554" spans="1:1" x14ac:dyDescent="0.2">
      <c r="A554" s="56">
        <v>41460</v>
      </c>
    </row>
    <row r="555" spans="1:1" x14ac:dyDescent="0.2">
      <c r="A555" s="56">
        <v>41461</v>
      </c>
    </row>
    <row r="556" spans="1:1" x14ac:dyDescent="0.2">
      <c r="A556" s="56">
        <v>41462</v>
      </c>
    </row>
    <row r="557" spans="1:1" x14ac:dyDescent="0.2">
      <c r="A557" s="56">
        <v>41463</v>
      </c>
    </row>
    <row r="558" spans="1:1" x14ac:dyDescent="0.2">
      <c r="A558" s="56">
        <v>41464</v>
      </c>
    </row>
    <row r="559" spans="1:1" x14ac:dyDescent="0.2">
      <c r="A559" s="56">
        <v>41465</v>
      </c>
    </row>
    <row r="560" spans="1:1" x14ac:dyDescent="0.2">
      <c r="A560" s="56">
        <v>41466</v>
      </c>
    </row>
    <row r="561" spans="1:1" x14ac:dyDescent="0.2">
      <c r="A561" s="56">
        <v>41467</v>
      </c>
    </row>
    <row r="562" spans="1:1" x14ac:dyDescent="0.2">
      <c r="A562" s="56">
        <v>41468</v>
      </c>
    </row>
    <row r="563" spans="1:1" x14ac:dyDescent="0.2">
      <c r="A563" s="56">
        <v>41469</v>
      </c>
    </row>
    <row r="564" spans="1:1" x14ac:dyDescent="0.2">
      <c r="A564" s="56">
        <v>41470</v>
      </c>
    </row>
    <row r="565" spans="1:1" x14ac:dyDescent="0.2">
      <c r="A565" s="56">
        <v>41471</v>
      </c>
    </row>
    <row r="566" spans="1:1" x14ac:dyDescent="0.2">
      <c r="A566" s="56">
        <v>41472</v>
      </c>
    </row>
    <row r="567" spans="1:1" x14ac:dyDescent="0.2">
      <c r="A567" s="56">
        <v>41473</v>
      </c>
    </row>
    <row r="568" spans="1:1" x14ac:dyDescent="0.2">
      <c r="A568" s="56">
        <v>41474</v>
      </c>
    </row>
    <row r="569" spans="1:1" x14ac:dyDescent="0.2">
      <c r="A569" s="56">
        <v>41475</v>
      </c>
    </row>
    <row r="570" spans="1:1" x14ac:dyDescent="0.2">
      <c r="A570" s="56">
        <v>41476</v>
      </c>
    </row>
    <row r="571" spans="1:1" x14ac:dyDescent="0.2">
      <c r="A571" s="56">
        <v>41477</v>
      </c>
    </row>
    <row r="572" spans="1:1" x14ac:dyDescent="0.2">
      <c r="A572" s="56">
        <v>41478</v>
      </c>
    </row>
    <row r="573" spans="1:1" x14ac:dyDescent="0.2">
      <c r="A573" s="56">
        <v>41479</v>
      </c>
    </row>
    <row r="574" spans="1:1" x14ac:dyDescent="0.2">
      <c r="A574" s="56">
        <v>41480</v>
      </c>
    </row>
    <row r="575" spans="1:1" x14ac:dyDescent="0.2">
      <c r="A575" s="56">
        <v>41481</v>
      </c>
    </row>
    <row r="576" spans="1:1" x14ac:dyDescent="0.2">
      <c r="A576" s="56">
        <v>41482</v>
      </c>
    </row>
    <row r="577" spans="1:1" x14ac:dyDescent="0.2">
      <c r="A577" s="56">
        <v>41483</v>
      </c>
    </row>
    <row r="578" spans="1:1" x14ac:dyDescent="0.2">
      <c r="A578" s="56">
        <v>41484</v>
      </c>
    </row>
    <row r="579" spans="1:1" x14ac:dyDescent="0.2">
      <c r="A579" s="56">
        <v>41485</v>
      </c>
    </row>
    <row r="580" spans="1:1" x14ac:dyDescent="0.2">
      <c r="A580" s="56">
        <v>41486</v>
      </c>
    </row>
    <row r="581" spans="1:1" x14ac:dyDescent="0.2">
      <c r="A581" s="56">
        <v>41487</v>
      </c>
    </row>
    <row r="582" spans="1:1" x14ac:dyDescent="0.2">
      <c r="A582" s="56">
        <v>41488</v>
      </c>
    </row>
    <row r="583" spans="1:1" x14ac:dyDescent="0.2">
      <c r="A583" s="56">
        <v>41489</v>
      </c>
    </row>
    <row r="584" spans="1:1" x14ac:dyDescent="0.2">
      <c r="A584" s="56">
        <v>41490</v>
      </c>
    </row>
    <row r="585" spans="1:1" x14ac:dyDescent="0.2">
      <c r="A585" s="56">
        <v>41491</v>
      </c>
    </row>
    <row r="586" spans="1:1" x14ac:dyDescent="0.2">
      <c r="A586" s="56">
        <v>41492</v>
      </c>
    </row>
    <row r="587" spans="1:1" x14ac:dyDescent="0.2">
      <c r="A587" s="56">
        <v>41493</v>
      </c>
    </row>
    <row r="588" spans="1:1" x14ac:dyDescent="0.2">
      <c r="A588" s="56">
        <v>41494</v>
      </c>
    </row>
    <row r="589" spans="1:1" x14ac:dyDescent="0.2">
      <c r="A589" s="56">
        <v>41495</v>
      </c>
    </row>
    <row r="590" spans="1:1" x14ac:dyDescent="0.2">
      <c r="A590" s="56">
        <v>41496</v>
      </c>
    </row>
    <row r="591" spans="1:1" x14ac:dyDescent="0.2">
      <c r="A591" s="56">
        <v>41497</v>
      </c>
    </row>
    <row r="592" spans="1:1" x14ac:dyDescent="0.2">
      <c r="A592" s="56">
        <v>41498</v>
      </c>
    </row>
    <row r="593" spans="1:1" x14ac:dyDescent="0.2">
      <c r="A593" s="56">
        <v>41499</v>
      </c>
    </row>
    <row r="594" spans="1:1" x14ac:dyDescent="0.2">
      <c r="A594" s="56">
        <v>41500</v>
      </c>
    </row>
    <row r="595" spans="1:1" x14ac:dyDescent="0.2">
      <c r="A595" s="56">
        <v>41501</v>
      </c>
    </row>
    <row r="596" spans="1:1" x14ac:dyDescent="0.2">
      <c r="A596" s="56">
        <v>41502</v>
      </c>
    </row>
    <row r="597" spans="1:1" x14ac:dyDescent="0.2">
      <c r="A597" s="56">
        <v>41503</v>
      </c>
    </row>
    <row r="598" spans="1:1" x14ac:dyDescent="0.2">
      <c r="A598" s="56">
        <v>41504</v>
      </c>
    </row>
    <row r="599" spans="1:1" x14ac:dyDescent="0.2">
      <c r="A599" s="56">
        <v>41505</v>
      </c>
    </row>
    <row r="600" spans="1:1" x14ac:dyDescent="0.2">
      <c r="A600" s="56">
        <v>41506</v>
      </c>
    </row>
    <row r="601" spans="1:1" x14ac:dyDescent="0.2">
      <c r="A601" s="56">
        <v>41507</v>
      </c>
    </row>
    <row r="602" spans="1:1" x14ac:dyDescent="0.2">
      <c r="A602" s="56">
        <v>41508</v>
      </c>
    </row>
    <row r="603" spans="1:1" x14ac:dyDescent="0.2">
      <c r="A603" s="56">
        <v>41509</v>
      </c>
    </row>
    <row r="604" spans="1:1" x14ac:dyDescent="0.2">
      <c r="A604" s="56">
        <v>41510</v>
      </c>
    </row>
    <row r="605" spans="1:1" x14ac:dyDescent="0.2">
      <c r="A605" s="56">
        <v>41511</v>
      </c>
    </row>
    <row r="606" spans="1:1" x14ac:dyDescent="0.2">
      <c r="A606" s="56">
        <v>41512</v>
      </c>
    </row>
    <row r="607" spans="1:1" x14ac:dyDescent="0.2">
      <c r="A607" s="56">
        <v>41513</v>
      </c>
    </row>
    <row r="608" spans="1:1" x14ac:dyDescent="0.2">
      <c r="A608" s="56">
        <v>41514</v>
      </c>
    </row>
    <row r="609" spans="1:1" x14ac:dyDescent="0.2">
      <c r="A609" s="56">
        <v>41515</v>
      </c>
    </row>
    <row r="610" spans="1:1" x14ac:dyDescent="0.2">
      <c r="A610" s="56">
        <v>41516</v>
      </c>
    </row>
    <row r="611" spans="1:1" x14ac:dyDescent="0.2">
      <c r="A611" s="56">
        <v>41517</v>
      </c>
    </row>
    <row r="612" spans="1:1" x14ac:dyDescent="0.2">
      <c r="A612" s="56">
        <v>41518</v>
      </c>
    </row>
    <row r="613" spans="1:1" x14ac:dyDescent="0.2">
      <c r="A613" s="56">
        <v>41519</v>
      </c>
    </row>
    <row r="614" spans="1:1" x14ac:dyDescent="0.2">
      <c r="A614" s="56">
        <v>41520</v>
      </c>
    </row>
    <row r="615" spans="1:1" x14ac:dyDescent="0.2">
      <c r="A615" s="56">
        <v>41521</v>
      </c>
    </row>
    <row r="616" spans="1:1" x14ac:dyDescent="0.2">
      <c r="A616" s="56">
        <v>41522</v>
      </c>
    </row>
    <row r="617" spans="1:1" x14ac:dyDescent="0.2">
      <c r="A617" s="56">
        <v>41523</v>
      </c>
    </row>
    <row r="618" spans="1:1" x14ac:dyDescent="0.2">
      <c r="A618" s="56">
        <v>41524</v>
      </c>
    </row>
    <row r="619" spans="1:1" x14ac:dyDescent="0.2">
      <c r="A619" s="56">
        <v>41525</v>
      </c>
    </row>
    <row r="620" spans="1:1" x14ac:dyDescent="0.2">
      <c r="A620" s="56">
        <v>41526</v>
      </c>
    </row>
    <row r="621" spans="1:1" x14ac:dyDescent="0.2">
      <c r="A621" s="56">
        <v>41527</v>
      </c>
    </row>
    <row r="622" spans="1:1" x14ac:dyDescent="0.2">
      <c r="A622" s="56">
        <v>41528</v>
      </c>
    </row>
    <row r="623" spans="1:1" x14ac:dyDescent="0.2">
      <c r="A623" s="56">
        <v>41529</v>
      </c>
    </row>
    <row r="624" spans="1:1" x14ac:dyDescent="0.2">
      <c r="A624" s="56">
        <v>41530</v>
      </c>
    </row>
    <row r="625" spans="1:1" x14ac:dyDescent="0.2">
      <c r="A625" s="56">
        <v>41531</v>
      </c>
    </row>
    <row r="626" spans="1:1" x14ac:dyDescent="0.2">
      <c r="A626" s="56">
        <v>41532</v>
      </c>
    </row>
    <row r="627" spans="1:1" x14ac:dyDescent="0.2">
      <c r="A627" s="56">
        <v>41533</v>
      </c>
    </row>
    <row r="628" spans="1:1" x14ac:dyDescent="0.2">
      <c r="A628" s="56">
        <v>41534</v>
      </c>
    </row>
    <row r="629" spans="1:1" x14ac:dyDescent="0.2">
      <c r="A629" s="56">
        <v>41535</v>
      </c>
    </row>
    <row r="630" spans="1:1" x14ac:dyDescent="0.2">
      <c r="A630" s="56">
        <v>41536</v>
      </c>
    </row>
    <row r="631" spans="1:1" x14ac:dyDescent="0.2">
      <c r="A631" s="56">
        <v>41537</v>
      </c>
    </row>
    <row r="632" spans="1:1" x14ac:dyDescent="0.2">
      <c r="A632" s="56">
        <v>41538</v>
      </c>
    </row>
    <row r="633" spans="1:1" x14ac:dyDescent="0.2">
      <c r="A633" s="56">
        <v>41539</v>
      </c>
    </row>
    <row r="634" spans="1:1" x14ac:dyDescent="0.2">
      <c r="A634" s="56">
        <v>41540</v>
      </c>
    </row>
    <row r="635" spans="1:1" x14ac:dyDescent="0.2">
      <c r="A635" s="56">
        <v>41541</v>
      </c>
    </row>
    <row r="636" spans="1:1" x14ac:dyDescent="0.2">
      <c r="A636" s="56">
        <v>41542</v>
      </c>
    </row>
    <row r="637" spans="1:1" x14ac:dyDescent="0.2">
      <c r="A637" s="56">
        <v>41543</v>
      </c>
    </row>
    <row r="638" spans="1:1" x14ac:dyDescent="0.2">
      <c r="A638" s="56">
        <v>41544</v>
      </c>
    </row>
    <row r="639" spans="1:1" x14ac:dyDescent="0.2">
      <c r="A639" s="56">
        <v>41545</v>
      </c>
    </row>
    <row r="640" spans="1:1" x14ac:dyDescent="0.2">
      <c r="A640" s="56">
        <v>41546</v>
      </c>
    </row>
    <row r="641" spans="1:1" x14ac:dyDescent="0.2">
      <c r="A641" s="56">
        <v>41547</v>
      </c>
    </row>
    <row r="642" spans="1:1" x14ac:dyDescent="0.2">
      <c r="A642" s="56">
        <v>41548</v>
      </c>
    </row>
    <row r="643" spans="1:1" x14ac:dyDescent="0.2">
      <c r="A643" s="56">
        <v>41549</v>
      </c>
    </row>
    <row r="644" spans="1:1" x14ac:dyDescent="0.2">
      <c r="A644" s="56">
        <v>41550</v>
      </c>
    </row>
    <row r="645" spans="1:1" x14ac:dyDescent="0.2">
      <c r="A645" s="56">
        <v>41551</v>
      </c>
    </row>
    <row r="646" spans="1:1" x14ac:dyDescent="0.2">
      <c r="A646" s="56">
        <v>41552</v>
      </c>
    </row>
    <row r="647" spans="1:1" x14ac:dyDescent="0.2">
      <c r="A647" s="56">
        <v>41553</v>
      </c>
    </row>
    <row r="648" spans="1:1" x14ac:dyDescent="0.2">
      <c r="A648" s="56">
        <v>41554</v>
      </c>
    </row>
    <row r="649" spans="1:1" x14ac:dyDescent="0.2">
      <c r="A649" s="56">
        <v>41555</v>
      </c>
    </row>
    <row r="650" spans="1:1" x14ac:dyDescent="0.2">
      <c r="A650" s="56">
        <v>41556</v>
      </c>
    </row>
    <row r="651" spans="1:1" x14ac:dyDescent="0.2">
      <c r="A651" s="56">
        <v>41557</v>
      </c>
    </row>
    <row r="652" spans="1:1" x14ac:dyDescent="0.2">
      <c r="A652" s="56">
        <v>41558</v>
      </c>
    </row>
    <row r="653" spans="1:1" x14ac:dyDescent="0.2">
      <c r="A653" s="56">
        <v>41559</v>
      </c>
    </row>
    <row r="654" spans="1:1" x14ac:dyDescent="0.2">
      <c r="A654" s="56">
        <v>41560</v>
      </c>
    </row>
    <row r="655" spans="1:1" x14ac:dyDescent="0.2">
      <c r="A655" s="56">
        <v>41561</v>
      </c>
    </row>
    <row r="656" spans="1:1" x14ac:dyDescent="0.2">
      <c r="A656" s="56">
        <v>41562</v>
      </c>
    </row>
    <row r="657" spans="1:1" x14ac:dyDescent="0.2">
      <c r="A657" s="56">
        <v>41563</v>
      </c>
    </row>
    <row r="658" spans="1:1" x14ac:dyDescent="0.2">
      <c r="A658" s="56">
        <v>41564</v>
      </c>
    </row>
    <row r="659" spans="1:1" x14ac:dyDescent="0.2">
      <c r="A659" s="56">
        <v>41565</v>
      </c>
    </row>
    <row r="660" spans="1:1" x14ac:dyDescent="0.2">
      <c r="A660" s="56">
        <v>41566</v>
      </c>
    </row>
    <row r="661" spans="1:1" x14ac:dyDescent="0.2">
      <c r="A661" s="56">
        <v>41567</v>
      </c>
    </row>
    <row r="662" spans="1:1" x14ac:dyDescent="0.2">
      <c r="A662" s="56">
        <v>41568</v>
      </c>
    </row>
    <row r="663" spans="1:1" x14ac:dyDescent="0.2">
      <c r="A663" s="56">
        <v>41569</v>
      </c>
    </row>
    <row r="664" spans="1:1" x14ac:dyDescent="0.2">
      <c r="A664" s="56">
        <v>41570</v>
      </c>
    </row>
    <row r="665" spans="1:1" x14ac:dyDescent="0.2">
      <c r="A665" s="56">
        <v>41571</v>
      </c>
    </row>
    <row r="666" spans="1:1" x14ac:dyDescent="0.2">
      <c r="A666" s="56">
        <v>41572</v>
      </c>
    </row>
    <row r="667" spans="1:1" x14ac:dyDescent="0.2">
      <c r="A667" s="56">
        <v>41573</v>
      </c>
    </row>
    <row r="668" spans="1:1" x14ac:dyDescent="0.2">
      <c r="A668" s="56">
        <v>41574</v>
      </c>
    </row>
    <row r="669" spans="1:1" x14ac:dyDescent="0.2">
      <c r="A669" s="56">
        <v>41575</v>
      </c>
    </row>
    <row r="670" spans="1:1" x14ac:dyDescent="0.2">
      <c r="A670" s="56">
        <v>41576</v>
      </c>
    </row>
    <row r="671" spans="1:1" x14ac:dyDescent="0.2">
      <c r="A671" s="56">
        <v>41577</v>
      </c>
    </row>
    <row r="672" spans="1:1" x14ac:dyDescent="0.2">
      <c r="A672" s="56">
        <v>41578</v>
      </c>
    </row>
    <row r="673" spans="1:1" x14ac:dyDescent="0.2">
      <c r="A673" s="56">
        <v>41579</v>
      </c>
    </row>
    <row r="674" spans="1:1" x14ac:dyDescent="0.2">
      <c r="A674" s="56">
        <v>41580</v>
      </c>
    </row>
    <row r="675" spans="1:1" x14ac:dyDescent="0.2">
      <c r="A675" s="56">
        <v>41581</v>
      </c>
    </row>
    <row r="676" spans="1:1" x14ac:dyDescent="0.2">
      <c r="A676" s="56">
        <v>41582</v>
      </c>
    </row>
    <row r="677" spans="1:1" x14ac:dyDescent="0.2">
      <c r="A677" s="56">
        <v>41583</v>
      </c>
    </row>
    <row r="678" spans="1:1" x14ac:dyDescent="0.2">
      <c r="A678" s="56">
        <v>41584</v>
      </c>
    </row>
    <row r="679" spans="1:1" x14ac:dyDescent="0.2">
      <c r="A679" s="56">
        <v>41585</v>
      </c>
    </row>
    <row r="680" spans="1:1" x14ac:dyDescent="0.2">
      <c r="A680" s="56">
        <v>41586</v>
      </c>
    </row>
    <row r="681" spans="1:1" x14ac:dyDescent="0.2">
      <c r="A681" s="56">
        <v>41587</v>
      </c>
    </row>
    <row r="682" spans="1:1" x14ac:dyDescent="0.2">
      <c r="A682" s="56">
        <v>41588</v>
      </c>
    </row>
    <row r="683" spans="1:1" x14ac:dyDescent="0.2">
      <c r="A683" s="56">
        <v>41589</v>
      </c>
    </row>
    <row r="684" spans="1:1" x14ac:dyDescent="0.2">
      <c r="A684" s="56">
        <v>41590</v>
      </c>
    </row>
    <row r="685" spans="1:1" x14ac:dyDescent="0.2">
      <c r="A685" s="56">
        <v>41591</v>
      </c>
    </row>
    <row r="686" spans="1:1" x14ac:dyDescent="0.2">
      <c r="A686" s="56">
        <v>41592</v>
      </c>
    </row>
    <row r="687" spans="1:1" x14ac:dyDescent="0.2">
      <c r="A687" s="56">
        <v>41593</v>
      </c>
    </row>
    <row r="688" spans="1:1" x14ac:dyDescent="0.2">
      <c r="A688" s="56">
        <v>41594</v>
      </c>
    </row>
    <row r="689" spans="1:1" x14ac:dyDescent="0.2">
      <c r="A689" s="56">
        <v>41595</v>
      </c>
    </row>
    <row r="690" spans="1:1" x14ac:dyDescent="0.2">
      <c r="A690" s="56">
        <v>41596</v>
      </c>
    </row>
    <row r="691" spans="1:1" x14ac:dyDescent="0.2">
      <c r="A691" s="56">
        <v>41597</v>
      </c>
    </row>
    <row r="692" spans="1:1" x14ac:dyDescent="0.2">
      <c r="A692" s="56">
        <v>41598</v>
      </c>
    </row>
    <row r="693" spans="1:1" x14ac:dyDescent="0.2">
      <c r="A693" s="56">
        <v>41599</v>
      </c>
    </row>
    <row r="694" spans="1:1" x14ac:dyDescent="0.2">
      <c r="A694" s="56">
        <v>41600</v>
      </c>
    </row>
    <row r="695" spans="1:1" x14ac:dyDescent="0.2">
      <c r="A695" s="56">
        <v>41601</v>
      </c>
    </row>
    <row r="696" spans="1:1" x14ac:dyDescent="0.2">
      <c r="A696" s="56">
        <v>41602</v>
      </c>
    </row>
    <row r="697" spans="1:1" x14ac:dyDescent="0.2">
      <c r="A697" s="56">
        <v>41603</v>
      </c>
    </row>
    <row r="698" spans="1:1" x14ac:dyDescent="0.2">
      <c r="A698" s="56">
        <v>41604</v>
      </c>
    </row>
    <row r="699" spans="1:1" x14ac:dyDescent="0.2">
      <c r="A699" s="56">
        <v>41605</v>
      </c>
    </row>
    <row r="700" spans="1:1" x14ac:dyDescent="0.2">
      <c r="A700" s="56">
        <v>41606</v>
      </c>
    </row>
    <row r="701" spans="1:1" x14ac:dyDescent="0.2">
      <c r="A701" s="56">
        <v>41607</v>
      </c>
    </row>
    <row r="702" spans="1:1" x14ac:dyDescent="0.2">
      <c r="A702" s="56">
        <v>41608</v>
      </c>
    </row>
    <row r="703" spans="1:1" x14ac:dyDescent="0.2">
      <c r="A703" s="56">
        <v>41609</v>
      </c>
    </row>
    <row r="704" spans="1:1" x14ac:dyDescent="0.2">
      <c r="A704" s="56">
        <v>41610</v>
      </c>
    </row>
    <row r="705" spans="1:1" x14ac:dyDescent="0.2">
      <c r="A705" s="56">
        <v>41611</v>
      </c>
    </row>
    <row r="706" spans="1:1" x14ac:dyDescent="0.2">
      <c r="A706" s="56">
        <v>41612</v>
      </c>
    </row>
    <row r="707" spans="1:1" x14ac:dyDescent="0.2">
      <c r="A707" s="56">
        <v>41613</v>
      </c>
    </row>
    <row r="708" spans="1:1" x14ac:dyDescent="0.2">
      <c r="A708" s="56">
        <v>41614</v>
      </c>
    </row>
    <row r="709" spans="1:1" x14ac:dyDescent="0.2">
      <c r="A709" s="56">
        <v>41615</v>
      </c>
    </row>
    <row r="710" spans="1:1" x14ac:dyDescent="0.2">
      <c r="A710" s="56">
        <v>41616</v>
      </c>
    </row>
    <row r="711" spans="1:1" x14ac:dyDescent="0.2">
      <c r="A711" s="56">
        <v>41617</v>
      </c>
    </row>
    <row r="712" spans="1:1" x14ac:dyDescent="0.2">
      <c r="A712" s="56">
        <v>41618</v>
      </c>
    </row>
    <row r="713" spans="1:1" x14ac:dyDescent="0.2">
      <c r="A713" s="56">
        <v>41619</v>
      </c>
    </row>
    <row r="714" spans="1:1" x14ac:dyDescent="0.2">
      <c r="A714" s="56">
        <v>41620</v>
      </c>
    </row>
    <row r="715" spans="1:1" x14ac:dyDescent="0.2">
      <c r="A715" s="56">
        <v>41621</v>
      </c>
    </row>
    <row r="716" spans="1:1" x14ac:dyDescent="0.2">
      <c r="A716" s="56">
        <v>41622</v>
      </c>
    </row>
    <row r="717" spans="1:1" x14ac:dyDescent="0.2">
      <c r="A717" s="56">
        <v>41623</v>
      </c>
    </row>
    <row r="718" spans="1:1" x14ac:dyDescent="0.2">
      <c r="A718" s="56">
        <v>41624</v>
      </c>
    </row>
    <row r="719" spans="1:1" x14ac:dyDescent="0.2">
      <c r="A719" s="56">
        <v>41625</v>
      </c>
    </row>
    <row r="720" spans="1:1" x14ac:dyDescent="0.2">
      <c r="A720" s="56">
        <v>41626</v>
      </c>
    </row>
    <row r="721" spans="1:1" x14ac:dyDescent="0.2">
      <c r="A721" s="56">
        <v>41627</v>
      </c>
    </row>
    <row r="722" spans="1:1" x14ac:dyDescent="0.2">
      <c r="A722" s="56">
        <v>41628</v>
      </c>
    </row>
    <row r="723" spans="1:1" x14ac:dyDescent="0.2">
      <c r="A723" s="56">
        <v>41629</v>
      </c>
    </row>
    <row r="724" spans="1:1" x14ac:dyDescent="0.2">
      <c r="A724" s="56">
        <v>41630</v>
      </c>
    </row>
    <row r="725" spans="1:1" x14ac:dyDescent="0.2">
      <c r="A725" s="56">
        <v>41631</v>
      </c>
    </row>
    <row r="726" spans="1:1" x14ac:dyDescent="0.2">
      <c r="A726" s="56">
        <v>41632</v>
      </c>
    </row>
    <row r="727" spans="1:1" x14ac:dyDescent="0.2">
      <c r="A727" s="56">
        <v>41633</v>
      </c>
    </row>
    <row r="728" spans="1:1" x14ac:dyDescent="0.2">
      <c r="A728" s="56">
        <v>41634</v>
      </c>
    </row>
    <row r="729" spans="1:1" x14ac:dyDescent="0.2">
      <c r="A729" s="56">
        <v>41635</v>
      </c>
    </row>
    <row r="730" spans="1:1" x14ac:dyDescent="0.2">
      <c r="A730" s="56">
        <v>41636</v>
      </c>
    </row>
    <row r="731" spans="1:1" x14ac:dyDescent="0.2">
      <c r="A731" s="56">
        <v>41637</v>
      </c>
    </row>
    <row r="732" spans="1:1" x14ac:dyDescent="0.2">
      <c r="A732" s="56">
        <v>41638</v>
      </c>
    </row>
    <row r="733" spans="1:1" x14ac:dyDescent="0.2">
      <c r="A733" s="56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ngogolidze</cp:lastModifiedBy>
  <cp:lastPrinted>2020-10-15T07:49:32Z</cp:lastPrinted>
  <dcterms:created xsi:type="dcterms:W3CDTF">2011-12-27T13:20:18Z</dcterms:created>
  <dcterms:modified xsi:type="dcterms:W3CDTF">2020-10-23T06:43:41Z</dcterms:modified>
</cp:coreProperties>
</file>